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codeName="{37E998C4-C9E5-D4B9-71C8-EB1FF731991C}"/>
  <workbookPr showInkAnnotation="0" codeName="ThisWorkbook"/>
  <bookViews>
    <workbookView xWindow="0" yWindow="0" windowWidth="20490" windowHeight="7455" tabRatio="738" activeTab="6"/>
  </bookViews>
  <sheets>
    <sheet name="Index" sheetId="9" r:id="rId1"/>
    <sheet name="General Info" sheetId="1" r:id="rId2"/>
    <sheet name="Financial Results" sheetId="2" r:id="rId3"/>
    <sheet name="Asset Liabilities" sheetId="11" state="hidden" r:id="rId4"/>
    <sheet name="Segment" sheetId="5" r:id="rId5"/>
    <sheet name="TextBlock" sheetId="8" state="hidden" r:id="rId6"/>
    <sheet name="OCI" sheetId="10" r:id="rId7"/>
    <sheet name="Taxonomy" sheetId="7" state="hidden" r:id="rId8"/>
  </sheets>
  <functionGroups/>
  <definedNames>
    <definedName name="_xlnm._FilterDatabase" localSheetId="7" hidden="1">Taxonomy!$A$1:$D$165</definedName>
    <definedName name="Dbt">'General Info'!$U$5:$U$6</definedName>
    <definedName name="Eqt">'General Info'!$T$5:$T$8</definedName>
  </definedNames>
  <calcPr calcId="124519"/>
  <fileRecoveryPr autoRecover="0"/>
</workbook>
</file>

<file path=xl/calcChain.xml><?xml version="1.0" encoding="utf-8"?>
<calcChain xmlns="http://schemas.openxmlformats.org/spreadsheetml/2006/main">
  <c r="F45" i="2"/>
  <c r="G45" l="1"/>
  <c r="F18"/>
  <c r="E20" i="10" l="1"/>
  <c r="E16"/>
  <c r="S2"/>
  <c r="E22" l="1"/>
  <c r="G80" i="11" l="1"/>
  <c r="F80"/>
  <c r="G75"/>
  <c r="F75"/>
  <c r="G69"/>
  <c r="F69"/>
  <c r="G64"/>
  <c r="F64"/>
  <c r="G55"/>
  <c r="G57" s="1"/>
  <c r="F55"/>
  <c r="F57" s="1"/>
  <c r="G46"/>
  <c r="F46"/>
  <c r="G43"/>
  <c r="F43"/>
  <c r="G33"/>
  <c r="F33"/>
  <c r="G30"/>
  <c r="F30"/>
  <c r="G83" l="1"/>
  <c r="G84" s="1"/>
  <c r="G49"/>
  <c r="F83"/>
  <c r="F84" s="1"/>
  <c r="F49"/>
  <c r="G78" i="2"/>
  <c r="F78"/>
  <c r="G77"/>
  <c r="F77"/>
  <c r="S73" i="5" l="1"/>
  <c r="S72"/>
  <c r="S71"/>
  <c r="S70"/>
  <c r="S69"/>
  <c r="S68"/>
  <c r="S67"/>
  <c r="S66"/>
  <c r="S65"/>
  <c r="S64"/>
  <c r="S63"/>
  <c r="S62"/>
  <c r="S61"/>
  <c r="S60"/>
  <c r="S59"/>
  <c r="S58"/>
  <c r="S57"/>
  <c r="S56"/>
  <c r="S54"/>
  <c r="S53"/>
  <c r="S51"/>
  <c r="S50"/>
  <c r="S49"/>
  <c r="S48"/>
  <c r="S47"/>
  <c r="S46"/>
  <c r="S45"/>
  <c r="S44"/>
  <c r="S43"/>
  <c r="S42"/>
  <c r="S41"/>
  <c r="S40"/>
  <c r="S39"/>
  <c r="S38"/>
  <c r="S37"/>
  <c r="S36"/>
  <c r="S35"/>
  <c r="S34"/>
  <c r="S32"/>
  <c r="S30"/>
  <c r="S29"/>
  <c r="S28"/>
  <c r="S27"/>
  <c r="S26"/>
  <c r="S25"/>
  <c r="S24"/>
  <c r="S23"/>
  <c r="S22"/>
  <c r="S21"/>
  <c r="S20"/>
  <c r="S19"/>
  <c r="S18"/>
  <c r="S17"/>
  <c r="S16"/>
  <c r="S81" i="2"/>
  <c r="S80"/>
  <c r="S79"/>
  <c r="S78"/>
  <c r="S77"/>
  <c r="S76"/>
  <c r="S75"/>
  <c r="S74"/>
  <c r="S73"/>
  <c r="S72"/>
  <c r="S71"/>
  <c r="S70"/>
  <c r="S69"/>
  <c r="S68"/>
  <c r="S67"/>
  <c r="S66"/>
  <c r="S65"/>
  <c r="S64"/>
  <c r="S63"/>
  <c r="S62"/>
  <c r="S61"/>
  <c r="S60"/>
  <c r="S59"/>
  <c r="S58"/>
  <c r="S57"/>
  <c r="S56"/>
  <c r="S55"/>
  <c r="S53"/>
  <c r="S51"/>
  <c r="S49"/>
  <c r="S48"/>
  <c r="S46"/>
  <c r="S44"/>
  <c r="S43"/>
  <c r="S40"/>
  <c r="S36"/>
  <c r="S35"/>
  <c r="S34"/>
  <c r="S33"/>
  <c r="S32"/>
  <c r="S31"/>
  <c r="S30"/>
  <c r="S29"/>
  <c r="S28"/>
  <c r="S27"/>
  <c r="S26"/>
  <c r="S25"/>
  <c r="S24"/>
  <c r="S23"/>
  <c r="S22"/>
  <c r="S21"/>
  <c r="S20"/>
  <c r="S19"/>
  <c r="S17"/>
  <c r="S16"/>
  <c r="G13" i="11" l="1"/>
  <c r="F13"/>
  <c r="D20" i="10" l="1"/>
  <c r="D16"/>
  <c r="D22" l="1"/>
  <c r="E10" l="1"/>
  <c r="G13" i="2" l="1"/>
  <c r="E11" i="10" s="1"/>
  <c r="F13" i="2"/>
  <c r="D11" i="10" s="1"/>
  <c r="F50" i="2" l="1"/>
  <c r="S50" s="1"/>
  <c r="G50"/>
  <c r="E59" i="5" l="1"/>
  <c r="E60"/>
  <c r="E61"/>
  <c r="E62"/>
  <c r="E63"/>
  <c r="E64"/>
  <c r="E65"/>
  <c r="E66"/>
  <c r="E67"/>
  <c r="E68"/>
  <c r="E69"/>
  <c r="E70"/>
  <c r="E71"/>
  <c r="E72"/>
  <c r="E73"/>
  <c r="D10" i="10" l="1"/>
  <c r="G18" i="2" l="1"/>
  <c r="S18"/>
  <c r="G13" i="5" l="1"/>
  <c r="F13"/>
  <c r="E51" l="1"/>
  <c r="E50"/>
  <c r="E49"/>
  <c r="E48"/>
  <c r="E47"/>
  <c r="E46"/>
  <c r="E45"/>
  <c r="E44"/>
  <c r="E43"/>
  <c r="E42"/>
  <c r="E41"/>
  <c r="E40"/>
  <c r="E39"/>
  <c r="E38"/>
  <c r="E37"/>
  <c r="D68" l="1"/>
  <c r="D69" s="1"/>
  <c r="D70" s="1"/>
  <c r="D71" s="1"/>
  <c r="D59"/>
  <c r="G52"/>
  <c r="G55" s="1"/>
  <c r="F52"/>
  <c r="G31"/>
  <c r="G33" s="1"/>
  <c r="F31"/>
  <c r="F55" l="1"/>
  <c r="S55" s="1"/>
  <c r="S52"/>
  <c r="F33"/>
  <c r="S33" s="1"/>
  <c r="S31"/>
  <c r="F37" i="2"/>
  <c r="S37" s="1"/>
  <c r="F38" l="1"/>
  <c r="S38" s="1"/>
  <c r="G37"/>
  <c r="G38" s="1"/>
  <c r="G39" s="1"/>
  <c r="G41" l="1"/>
  <c r="F39"/>
  <c r="S39" s="1"/>
  <c r="F41" l="1"/>
  <c r="S41" l="1"/>
  <c r="F47"/>
  <c r="S42"/>
  <c r="G47" l="1"/>
  <c r="G52" s="1"/>
  <c r="G54" s="1"/>
  <c r="F52"/>
  <c r="S52" s="1"/>
  <c r="S47"/>
  <c r="S45"/>
  <c r="G74" i="5" l="1"/>
  <c r="F74"/>
  <c r="F54" i="2" l="1"/>
  <c r="S54" s="1"/>
</calcChain>
</file>

<file path=xl/sharedStrings.xml><?xml version="1.0" encoding="utf-8"?>
<sst xmlns="http://schemas.openxmlformats.org/spreadsheetml/2006/main" count="1250" uniqueCount="527">
  <si>
    <t>General information about company</t>
  </si>
  <si>
    <t>Scrip code</t>
  </si>
  <si>
    <t>Name of company</t>
  </si>
  <si>
    <t>Result Type</t>
  </si>
  <si>
    <t>01</t>
  </si>
  <si>
    <t>31</t>
  </si>
  <si>
    <t>15</t>
  </si>
  <si>
    <t>Date on which prior intimation of the meeting for considering financial results was informed to the exchange</t>
  </si>
  <si>
    <t>26</t>
  </si>
  <si>
    <t>Description of presentation currency</t>
  </si>
  <si>
    <t>INR</t>
  </si>
  <si>
    <t>Level of rounding used in financial results</t>
  </si>
  <si>
    <t>Actual</t>
  </si>
  <si>
    <t>Reporting Quarter</t>
  </si>
  <si>
    <t>Nature of report standalone or consolidated</t>
  </si>
  <si>
    <t>Consolidated</t>
  </si>
  <si>
    <t>Whether accounts are audited or unaudited</t>
  </si>
  <si>
    <t>Audited</t>
  </si>
  <si>
    <t>Segment Reporting</t>
  </si>
  <si>
    <t>Description of single segment</t>
  </si>
  <si>
    <t>04</t>
  </si>
  <si>
    <t>2014</t>
  </si>
  <si>
    <t>03</t>
  </si>
  <si>
    <t>2015</t>
  </si>
  <si>
    <t>05</t>
  </si>
  <si>
    <t>08</t>
  </si>
  <si>
    <t>02</t>
  </si>
  <si>
    <t>06</t>
  </si>
  <si>
    <t>07</t>
  </si>
  <si>
    <t>09</t>
  </si>
  <si>
    <t>10</t>
  </si>
  <si>
    <t>11</t>
  </si>
  <si>
    <t>12</t>
  </si>
  <si>
    <t>13</t>
  </si>
  <si>
    <t>14</t>
  </si>
  <si>
    <t>16</t>
  </si>
  <si>
    <t>17</t>
  </si>
  <si>
    <t>18</t>
  </si>
  <si>
    <t>19</t>
  </si>
  <si>
    <t>20</t>
  </si>
  <si>
    <t>21</t>
  </si>
  <si>
    <t>22</t>
  </si>
  <si>
    <t>23</t>
  </si>
  <si>
    <t>24</t>
  </si>
  <si>
    <t>25</t>
  </si>
  <si>
    <t>27</t>
  </si>
  <si>
    <t>28</t>
  </si>
  <si>
    <t>29</t>
  </si>
  <si>
    <t>30</t>
  </si>
  <si>
    <t>2016</t>
  </si>
  <si>
    <t>Standalone</t>
  </si>
  <si>
    <t>Thousands</t>
  </si>
  <si>
    <t>Lakhs</t>
  </si>
  <si>
    <t>Millions</t>
  </si>
  <si>
    <t>Crores</t>
  </si>
  <si>
    <t>Geographical</t>
  </si>
  <si>
    <t>Unaudited</t>
  </si>
  <si>
    <t>Half yearly</t>
  </si>
  <si>
    <t>Yearly</t>
  </si>
  <si>
    <r>
      <t xml:space="preserve">Year to date figures for current period ended                              </t>
    </r>
    <r>
      <rPr>
        <b/>
        <sz val="11"/>
        <rFont val="Calibri"/>
        <family val="2"/>
        <scheme val="minor"/>
      </rPr>
      <t>(dd-mm-yyyy)</t>
    </r>
  </si>
  <si>
    <t>A</t>
  </si>
  <si>
    <t>B</t>
  </si>
  <si>
    <t>C</t>
  </si>
  <si>
    <t>Whether results are audited or unaudited</t>
  </si>
  <si>
    <t>D</t>
  </si>
  <si>
    <t>Expenses</t>
  </si>
  <si>
    <t>Cost of materials consumed</t>
  </si>
  <si>
    <t>Purchases of stock-in-trade</t>
  </si>
  <si>
    <t>Changes in inventories of finished goods, work-in-progress and stock-in-trade</t>
  </si>
  <si>
    <t xml:space="preserve">Employee benefit expense  </t>
  </si>
  <si>
    <t>Other Expenses</t>
  </si>
  <si>
    <t>Total other expenses</t>
  </si>
  <si>
    <t>Other income</t>
  </si>
  <si>
    <t>Finance costs</t>
  </si>
  <si>
    <t xml:space="preserve">Exceptional items </t>
  </si>
  <si>
    <t>Details of equity share capital</t>
  </si>
  <si>
    <t>Paid-up equity share capital</t>
  </si>
  <si>
    <t>Face value of equity share capital</t>
  </si>
  <si>
    <t>Reserves excluding revaluation reserve</t>
  </si>
  <si>
    <t>Earnings per share</t>
  </si>
  <si>
    <t>Total tax expenses</t>
  </si>
  <si>
    <t>Deferred tax liabilities (net)</t>
  </si>
  <si>
    <t>Total non-current liabilities</t>
  </si>
  <si>
    <t>Other current liabilities</t>
  </si>
  <si>
    <t>Total current liabilities</t>
  </si>
  <si>
    <t>Non-current investments</t>
  </si>
  <si>
    <t>Deferred tax assets (net)</t>
  </si>
  <si>
    <t>Other non-current assets</t>
  </si>
  <si>
    <t>Total non-current assets</t>
  </si>
  <si>
    <t>Current investments</t>
  </si>
  <si>
    <t>Inventories</t>
  </si>
  <si>
    <t>Other current assets</t>
  </si>
  <si>
    <t>Total current assets</t>
  </si>
  <si>
    <t>Total assets</t>
  </si>
  <si>
    <r>
      <t xml:space="preserve">Year to date figures for current period ended                </t>
    </r>
    <r>
      <rPr>
        <b/>
        <sz val="11"/>
        <rFont val="Calibri"/>
        <family val="2"/>
        <scheme val="minor"/>
      </rPr>
      <t>(dd-mm-yyyy)</t>
    </r>
  </si>
  <si>
    <t xml:space="preserve">Segment Revenue (Income) </t>
  </si>
  <si>
    <t>(net sale/income from each segment should be disclosed)</t>
  </si>
  <si>
    <t>Total Segment Revenue</t>
  </si>
  <si>
    <t>Less: Inter segment revenue</t>
  </si>
  <si>
    <t>Segment Result</t>
  </si>
  <si>
    <t>Profit (+) / Loss (-) before tax and interest from each segment</t>
  </si>
  <si>
    <t>ii. Other Unallocable Expenditure net off Unallocable income</t>
  </si>
  <si>
    <t xml:space="preserve">Capital Employed </t>
  </si>
  <si>
    <t>(Segment Asset - Segment Liabilities)</t>
  </si>
  <si>
    <t>Disclosure of notes on segments</t>
  </si>
  <si>
    <t>Part I</t>
  </si>
  <si>
    <t>Particulars</t>
  </si>
  <si>
    <t>i</t>
  </si>
  <si>
    <t>ii</t>
  </si>
  <si>
    <t>Total  expenses</t>
  </si>
  <si>
    <t>Date of board meeting when results were approved</t>
  </si>
  <si>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</si>
  <si>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</si>
  <si>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</si>
  <si>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</si>
  <si>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</si>
  <si>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</si>
  <si>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</si>
  <si>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</si>
  <si>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</si>
  <si>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</si>
  <si>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</si>
  <si>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</si>
  <si>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</si>
  <si>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</si>
  <si>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</si>
  <si>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</si>
  <si>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</si>
  <si>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</si>
  <si>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Quarterly</t>
  </si>
  <si>
    <t>Statement of Asset and Liabilities</t>
  </si>
  <si>
    <t>Format of Reporting of Segment wise Revenue, Result and Capital Employed along with the quartely results</t>
  </si>
  <si>
    <t>Segment</t>
  </si>
  <si>
    <t xml:space="preserve">Excel Utility will not allow you to generate XBRL/XML until you rectify all errors.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</si>
  <si>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</si>
  <si>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</si>
  <si>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</si>
  <si>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</si>
  <si>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</si>
  <si>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</si>
  <si>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</si>
  <si>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</si>
  <si>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</si>
  <si>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</si>
  <si>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</si>
  <si>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</si>
  <si>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Prefix</t>
  </si>
  <si>
    <t>label</t>
  </si>
  <si>
    <t>name</t>
  </si>
  <si>
    <t>Label</t>
  </si>
  <si>
    <t>order</t>
  </si>
  <si>
    <t>ID</t>
  </si>
  <si>
    <t>label1</t>
  </si>
  <si>
    <t>label2</t>
  </si>
  <si>
    <t>ScheduleName</t>
  </si>
  <si>
    <t>type</t>
  </si>
  <si>
    <t>enumerations</t>
  </si>
  <si>
    <t>substitutionGroup</t>
  </si>
  <si>
    <t>balance</t>
  </si>
  <si>
    <t>periodType</t>
  </si>
  <si>
    <t>abstract</t>
  </si>
  <si>
    <t>nillable</t>
  </si>
  <si>
    <t>in-bse-fin</t>
  </si>
  <si>
    <t>GeneralInformationAbstract</t>
  </si>
  <si>
    <t>General information [Abstract]</t>
  </si>
  <si>
    <t>xbrli:stringItemType</t>
  </si>
  <si>
    <t>duration</t>
  </si>
  <si>
    <t>ScripCode</t>
  </si>
  <si>
    <t>in-bse-fin-types:ScripCode</t>
  </si>
  <si>
    <t>NameOfTheCompany</t>
  </si>
  <si>
    <t>Name of the company</t>
  </si>
  <si>
    <t>ResultType</t>
  </si>
  <si>
    <t>xbrli:dateItemType</t>
  </si>
  <si>
    <t>instant</t>
  </si>
  <si>
    <t>DateOnWhichPriorIntimationOfTheMeetingForConsideringFinancialResultsWasInformedToTheExchange</t>
  </si>
  <si>
    <t>DateOfStartOfFinancialYear</t>
  </si>
  <si>
    <t>DateOfEndOfFinancialYear</t>
  </si>
  <si>
    <t>Date of start of Quarter</t>
  </si>
  <si>
    <t>Date of end of Quarter</t>
  </si>
  <si>
    <t>NatureOfReportStandaloneConsolidated</t>
  </si>
  <si>
    <t>ReportingQuarter</t>
  </si>
  <si>
    <t>DescriptionOfPresentationCurrency</t>
  </si>
  <si>
    <t>LevelOfRoundingUsedInFinancialStatements</t>
  </si>
  <si>
    <t>Level of rounding used in financial statements</t>
  </si>
  <si>
    <t>in-ca-types:LevelOfRounding</t>
  </si>
  <si>
    <t>WhetherResultsAreAuditedOrUnaudited</t>
  </si>
  <si>
    <t>IsCompanyReportingMultisegmentOrSingleSegment</t>
  </si>
  <si>
    <t>Is company reporting multisegment or single segment</t>
  </si>
  <si>
    <t>DescriptionOfSingleSegment</t>
  </si>
  <si>
    <t>DisclosuresRelatingToSegmentAbstract</t>
  </si>
  <si>
    <t>Disclosures relating to segment [Abstract]</t>
  </si>
  <si>
    <t>DescriptionOfReportableSegment</t>
  </si>
  <si>
    <t>Description Of Reportable Segment</t>
  </si>
  <si>
    <t>SegmentRevenue</t>
  </si>
  <si>
    <t>Segment revenue</t>
  </si>
  <si>
    <t>xbrli:monetaryItemType</t>
  </si>
  <si>
    <t>Total segment revenue</t>
  </si>
  <si>
    <t>InterSegmentRevenue</t>
  </si>
  <si>
    <t>Inter segment revenue</t>
  </si>
  <si>
    <t>RevenueFromOperations</t>
  </si>
  <si>
    <t>Revenue from Operations</t>
  </si>
  <si>
    <t>DisclosuresRelatingToSegmentResultLineItems</t>
  </si>
  <si>
    <t>Disclosures relating to segment result [LineItems]</t>
  </si>
  <si>
    <t>Segment profit (loss) before tax and interest</t>
  </si>
  <si>
    <t>Interest</t>
  </si>
  <si>
    <t>OtherUnallocableExpenditureNetOffUnAllocableIncome</t>
  </si>
  <si>
    <t>Other Unallocable Expenditure net off Un-allocable income</t>
  </si>
  <si>
    <t>ProfitBeforeTax</t>
  </si>
  <si>
    <t>Total profit before tax</t>
  </si>
  <si>
    <t>DisclosuresRelatingToSegmentCapitalEmployedLineItems</t>
  </si>
  <si>
    <t>Disclosures relating to segment Segment capital employed [Line Items]</t>
  </si>
  <si>
    <t>CapitalEmployed</t>
  </si>
  <si>
    <t>Total capital employed</t>
  </si>
  <si>
    <t>StatementOfAssetsAndLiabilitiesAbstract</t>
  </si>
  <si>
    <t>Statement of assets and liabilities [Abstract]</t>
  </si>
  <si>
    <t>DeferredTaxLiabilitiesNet</t>
  </si>
  <si>
    <t>NoncurrentLiabilities</t>
  </si>
  <si>
    <t>OtherCurrentLiabilities</t>
  </si>
  <si>
    <t>CurrentLiabilities</t>
  </si>
  <si>
    <t>EquityAndLiabilities</t>
  </si>
  <si>
    <t>NoncurrentInvestments</t>
  </si>
  <si>
    <t>DeferredTaxAssetsNet</t>
  </si>
  <si>
    <t>OtherNoncurrentAssets</t>
  </si>
  <si>
    <t>NoncurrentAssets</t>
  </si>
  <si>
    <t>CurrentInvestments</t>
  </si>
  <si>
    <t>OtherCurrentAssets</t>
  </si>
  <si>
    <t>CurrentAssets</t>
  </si>
  <si>
    <t>Assets</t>
  </si>
  <si>
    <t>CostOfMaterialsConsumed</t>
  </si>
  <si>
    <t>PurchasesOfStockInTrade</t>
  </si>
  <si>
    <t>ChangesInInventoriesOfFinishedGoodsWorkInProgressAndStockInTrade</t>
  </si>
  <si>
    <t>EmployeeBenefitExpense</t>
  </si>
  <si>
    <t>OtherExpenses</t>
  </si>
  <si>
    <t>OtherIncome</t>
  </si>
  <si>
    <t>FinanceCosts</t>
  </si>
  <si>
    <t>Tax expense</t>
  </si>
  <si>
    <t>PaidUpValueOfEquityShareCapital</t>
  </si>
  <si>
    <t>FaceValueOfEquityShareCapital</t>
  </si>
  <si>
    <t>ReserveExcludingRevaluationReserves</t>
  </si>
  <si>
    <t>num:perShareItemType</t>
  </si>
  <si>
    <t>num:percentItemType</t>
  </si>
  <si>
    <t>Disclosure of notes on financial results</t>
  </si>
  <si>
    <t>CurrentTax</t>
  </si>
  <si>
    <t>Disclosure of notes on assets and liabilities</t>
  </si>
  <si>
    <t>Description Of reportable segments</t>
  </si>
  <si>
    <t>Profit (loss) before tax and interest</t>
  </si>
  <si>
    <t>Capital Employed</t>
  </si>
  <si>
    <t>Bussiness Rule</t>
  </si>
  <si>
    <t xml:space="preserve">This is a mandatory field. Should be valid SCRIP CODE  as per BSE Scrip Code Format. </t>
  </si>
  <si>
    <t>(a)</t>
  </si>
  <si>
    <t>(b)</t>
  </si>
  <si>
    <t>(c)</t>
  </si>
  <si>
    <t>(d)</t>
  </si>
  <si>
    <t>(e)</t>
  </si>
  <si>
    <t>(f)</t>
  </si>
  <si>
    <t>This is a mandatory field as "Single Segment" selected in Segement Reporting field.</t>
  </si>
  <si>
    <t>Format for Reporting Segmenet wise Revenue, Results and Capital Employed along with the company results</t>
  </si>
  <si>
    <t>Financial Result By Companies Other than Banks</t>
  </si>
  <si>
    <t>Asset Liabilities</t>
  </si>
  <si>
    <t>XBRL filling consists of two processes. Firstly generation of XBRL/XML file and upload of generated XBRL/XML file to BSE Listing Center Website (www.listing.bseindia.com) .</t>
  </si>
  <si>
    <t>5. Fill up the data in excel utility</t>
  </si>
  <si>
    <t>i. Finance cost</t>
  </si>
  <si>
    <t>SegmentFinanceCosts</t>
  </si>
  <si>
    <t>DateOfBoardMeetingWhenFinancialResultsWereApproved</t>
  </si>
  <si>
    <t>TaxExpense</t>
  </si>
  <si>
    <t>SegmentRevenueFromOperations</t>
  </si>
  <si>
    <t>Net Profit Loss for the period from continuing operations</t>
  </si>
  <si>
    <t>Debenture redemption reserve</t>
  </si>
  <si>
    <t>Debt equity ratio</t>
  </si>
  <si>
    <t>Debt service coverage ratio</t>
  </si>
  <si>
    <t>Interest service coverage ratio</t>
  </si>
  <si>
    <t>Class of security</t>
  </si>
  <si>
    <t>Paid-up debt capital</t>
  </si>
  <si>
    <t>ClassOfSecurity</t>
  </si>
  <si>
    <t>DebentureRedemptionReserve</t>
  </si>
  <si>
    <t>DebtEquityRatio</t>
  </si>
  <si>
    <t>DebtServiceCoverageRatio</t>
  </si>
  <si>
    <t>InterestServiceCoverageRatio</t>
  </si>
  <si>
    <t>PaidUpValueOfDebtCapital</t>
  </si>
  <si>
    <t>in-bse-fin-types:ClassOfSecurity</t>
  </si>
  <si>
    <t>DisclosureOfNotesOnSegmentsExplanatoryTextBlock</t>
  </si>
  <si>
    <t>nonnum:textBlockItemType</t>
  </si>
  <si>
    <t>DisclosureOfNotesOnFinancialResultsExplanatoryTextBlock</t>
  </si>
  <si>
    <t>Equity</t>
  </si>
  <si>
    <t>For Current Quarter Only</t>
  </si>
  <si>
    <t>Debt securities and/or non-cumulative redeemable preference shares</t>
  </si>
  <si>
    <t>Face value of debt securities</t>
  </si>
  <si>
    <t>FaceValueOfDebtSecurities</t>
  </si>
  <si>
    <t>Equity and Debt</t>
  </si>
  <si>
    <t>DateOfStartOfReportingPeriod</t>
  </si>
  <si>
    <t>DateOfEndOfReportingPeriod</t>
  </si>
  <si>
    <t>Date of start of reporting period</t>
  </si>
  <si>
    <t>Date of end of reporting period</t>
  </si>
  <si>
    <t>Date of end of financial year</t>
  </si>
  <si>
    <t>Date of start of financial year</t>
  </si>
  <si>
    <t>4. Steps for Filing Of  Financial Results</t>
  </si>
  <si>
    <t>SegmentProfitLossBeforeTaxAndFinanceCosts</t>
  </si>
  <si>
    <t>Single segment</t>
  </si>
  <si>
    <t>Multi segment</t>
  </si>
  <si>
    <t>First quarter</t>
  </si>
  <si>
    <t>Third quarter</t>
  </si>
  <si>
    <t>The excel utility can be used for creating the XBRL/XML file for efiling of Financial Results</t>
  </si>
  <si>
    <t>Details of debt securities</t>
  </si>
  <si>
    <t>Billions</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</si>
  <si>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</si>
  <si>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Other comprehensive income net of taxes</t>
  </si>
  <si>
    <t>Total Comprehensive Income for the period</t>
  </si>
  <si>
    <t>Total profit or loss, attributable to</t>
  </si>
  <si>
    <t>Profit or loss, attributable to owners of parent</t>
  </si>
  <si>
    <t>Total profit or loss, attributable to non-controlling interests</t>
  </si>
  <si>
    <t>Total Comprehensive income for the period attributable to</t>
  </si>
  <si>
    <t>Comprehensive income for the period attributable to owners of parent</t>
  </si>
  <si>
    <t>Total comprehensive income for the period attributable to owners of parent non-controlling interests</t>
  </si>
  <si>
    <t>Other Comprehensive Income</t>
  </si>
  <si>
    <t>Year to date figures for current period ended                              (dd-mm-yyyy)</t>
  </si>
  <si>
    <t>Other comprehensive income [Abstract]</t>
  </si>
  <si>
    <t>Amount of items that will not be reclassified to profit and loss</t>
  </si>
  <si>
    <t>Total Amount of items that will not be reclassified to profit and loss</t>
  </si>
  <si>
    <t xml:space="preserve">Income tax relating to items that will not be reclassified to profit or loss </t>
  </si>
  <si>
    <t>Amount of items that will be reclassified to profit and loss</t>
  </si>
  <si>
    <t>Total Amount of items that will be reclassified to profit and loss</t>
  </si>
  <si>
    <t xml:space="preserve">Income tax relating to items that will be reclassified to profit or loss </t>
  </si>
  <si>
    <t>Total Other comprehensive income</t>
  </si>
  <si>
    <t>OtherComprehensiveItemsThatWillNotBeReclassifiedToProfitAndLossAbstract</t>
  </si>
  <si>
    <t>Other comprehensive items that will not be reclassified to profit and loss [Abstract]</t>
  </si>
  <si>
    <t>OtherComprehensiveItemsThatWillNotBeReclassifiedToProfitAndLossTable</t>
  </si>
  <si>
    <t>Other comprehensive items that will not be reclassified to profit and loss [Table]</t>
  </si>
  <si>
    <t>ItemsThatWillNotBeReclassifiedToProfitAndLossAxis</t>
  </si>
  <si>
    <t>Items that will not be reclassified to profit and loss [Axis]</t>
  </si>
  <si>
    <t>OtherComprehensiveItemsThatWillNotBeReclassifiedToProfitAndLossLineItems</t>
  </si>
  <si>
    <t>Other comprehensive items that will not be reclassified to profit and loss [Line items]</t>
  </si>
  <si>
    <t>DescriptionOfItemThatWillNotBeReclassifiedToProfitAndLoss</t>
  </si>
  <si>
    <t>Description of item that will not be reclassified to profit and loss</t>
  </si>
  <si>
    <t>AmountOfItemThatWillNotBeReclassifiedToProfitAndLoss</t>
  </si>
  <si>
    <t>Amount of item that will not be reclassified to profit and loss</t>
  </si>
  <si>
    <t>OtherComprehensiveItemsThatWillBeReclassifiedToProfitAndLossAbstract</t>
  </si>
  <si>
    <t>Other comprehensive items that will be reclassified to profit and loss [Abstract]</t>
  </si>
  <si>
    <t>OtherComprehensiveItemsThatWillBeReclassifiedToProfitAndLossTable</t>
  </si>
  <si>
    <t>Other comprehensive items that will be reclassified to profit and loss [Table]</t>
  </si>
  <si>
    <t>ItemsThatWillBeReclassifiedToProfitAndLossAxis</t>
  </si>
  <si>
    <t>Items that will be reclassified to profit and loss [Axis]</t>
  </si>
  <si>
    <t>OtherComprehensiveItemsThatWillBeReclassifiedToProfitAndLossLineItems</t>
  </si>
  <si>
    <t>Other comprehensive items that will be reclassified to profit and loss [Line items]</t>
  </si>
  <si>
    <t>DescriptionOfItemThatWillBeReclassifiedToProfitAndLoss</t>
  </si>
  <si>
    <t>Description of item that will be reclassified to profit and loss</t>
  </si>
  <si>
    <t>AmountOfItemThatWillBeReclassifiedToProfitAndLoss</t>
  </si>
  <si>
    <t>Amount of item that will be reclassified to profit and loss</t>
  </si>
  <si>
    <t>OtherComprehensiveIncomeAbstract</t>
  </si>
  <si>
    <t>IncomeTaxRelatingToItmesThatWillNotBeReclassifiedToProfitOrLoss</t>
  </si>
  <si>
    <t>IncomeTaxRelatingToItmesThatWillBeReclassifiedToProfitOrLoss</t>
  </si>
  <si>
    <t>OtherComprehensiveIncome</t>
  </si>
  <si>
    <t>OtherComprehensiveIncomeNetOfTaxes</t>
  </si>
  <si>
    <t>ComprehensiveIncomeForThePeriod</t>
  </si>
  <si>
    <t>ProfitOrLossAttributableToOwnersOfParent</t>
  </si>
  <si>
    <t>ProfitOrLossAttributableToNonControllingInterests</t>
  </si>
  <si>
    <t>ComprehensiveIncomeForThePeriodAttributableToOwnersOfParent</t>
  </si>
  <si>
    <t>ComprehensiveIncomeForThePeriodAttributableToOwnersOfParentNonControllingInterests</t>
  </si>
  <si>
    <t>Equity and liabilities</t>
  </si>
  <si>
    <t>Non-current liabilities</t>
  </si>
  <si>
    <t>Current liabilities</t>
  </si>
  <si>
    <t>Current assets</t>
  </si>
  <si>
    <t>Previous year ended                (dd-mm-yyyy)</t>
  </si>
  <si>
    <t>Steps for filing - Financial Results - Ind AS Format</t>
  </si>
  <si>
    <t>OCI (Other Comprehensive Income)</t>
  </si>
  <si>
    <t>OCI</t>
  </si>
  <si>
    <t>Revenue from operations</t>
  </si>
  <si>
    <t>Total income</t>
  </si>
  <si>
    <t>Total profit before exceptional items and tax</t>
  </si>
  <si>
    <t>Current tax</t>
  </si>
  <si>
    <t>Deferred tax</t>
  </si>
  <si>
    <t>Net movement in regulatory deferral account balances related to profit or loss and the related deferred tax movement</t>
  </si>
  <si>
    <t>Share of profit (loss) of associates and joint ventures accounted for using equity method</t>
  </si>
  <si>
    <t>Total profit (loss) for period</t>
  </si>
  <si>
    <t>Earnings per equity share for continuing operations</t>
  </si>
  <si>
    <t>Basic earnings (loss) per share from continuing operations</t>
  </si>
  <si>
    <t>Diluted earnings (loss) per share from continuing operations</t>
  </si>
  <si>
    <t>Earnings per equity share for discontinued operations</t>
  </si>
  <si>
    <t>Basic earnings (loss) per share from discontinued operations</t>
  </si>
  <si>
    <t>Diluted earnings (loss) per share from discontinued operations</t>
  </si>
  <si>
    <t>Earnings per equity share</t>
  </si>
  <si>
    <t>Basic earnings (loss) per share from continuing and discontinued operations</t>
  </si>
  <si>
    <t>Diluted earnings (loss) per share from continuing and discontinued operations</t>
  </si>
  <si>
    <t>Start time of board meeting</t>
  </si>
  <si>
    <t>HH:MM</t>
  </si>
  <si>
    <t>End time of board meeting</t>
  </si>
  <si>
    <t>00</t>
  </si>
  <si>
    <t>Income</t>
  </si>
  <si>
    <t xml:space="preserve">  Assets</t>
  </si>
  <si>
    <t xml:space="preserve">    Non-current assets</t>
  </si>
  <si>
    <t>Property, plant and equipment</t>
  </si>
  <si>
    <t>Capital work-in-progress</t>
  </si>
  <si>
    <t>Investment property</t>
  </si>
  <si>
    <t>Goodwill</t>
  </si>
  <si>
    <t>Other intangible assets</t>
  </si>
  <si>
    <t>Intangible assets under development</t>
  </si>
  <si>
    <t>Biological assets other than bearer plants</t>
  </si>
  <si>
    <t>Investments accounted for using equity method</t>
  </si>
  <si>
    <t>Non-current financial assets</t>
  </si>
  <si>
    <t>Trade receivables, non-current</t>
  </si>
  <si>
    <t>Loans, non-current</t>
  </si>
  <si>
    <t>Other non-current financial assets</t>
  </si>
  <si>
    <t>Total non-current financial assets</t>
  </si>
  <si>
    <t>Current financial asset</t>
  </si>
  <si>
    <t>Trade receivables, current</t>
  </si>
  <si>
    <t>Cash and cash equivalents</t>
  </si>
  <si>
    <t>Bank balance other than cash and cash equivalents</t>
  </si>
  <si>
    <t>Loans, current</t>
  </si>
  <si>
    <t>Other current financial assets</t>
  </si>
  <si>
    <t>Total current financial assets</t>
  </si>
  <si>
    <t>Current tax assets (net)</t>
  </si>
  <si>
    <t>Non-current assets classified as held for sale</t>
  </si>
  <si>
    <t>Regulatory deferral account debit balances and related deferred tax Assets</t>
  </si>
  <si>
    <t>Equity attributable to owners of parent</t>
  </si>
  <si>
    <t>Equity share capital</t>
  </si>
  <si>
    <t>Other equity</t>
  </si>
  <si>
    <t>Total equity attributable to owners of parent</t>
  </si>
  <si>
    <t>Non controlling interest</t>
  </si>
  <si>
    <t>Total equity</t>
  </si>
  <si>
    <t>Liabilities</t>
  </si>
  <si>
    <t>Non-current financial liabilities</t>
  </si>
  <si>
    <t>Borrowings, non-current</t>
  </si>
  <si>
    <t xml:space="preserve">  Trade payables, non-current</t>
  </si>
  <si>
    <t>Other non-current financial liabilities</t>
  </si>
  <si>
    <t>Total non-current financial liabilities</t>
  </si>
  <si>
    <t>Provisions, non-current</t>
  </si>
  <si>
    <t>Deferred government grants, Non-current</t>
  </si>
  <si>
    <t>Other non-current liabilities</t>
  </si>
  <si>
    <t>Current financial liabilities</t>
  </si>
  <si>
    <t>Borrowings, current</t>
  </si>
  <si>
    <t>Trade payables, current</t>
  </si>
  <si>
    <t>Other current financial liabilities</t>
  </si>
  <si>
    <t>Total current financial liabilities</t>
  </si>
  <si>
    <t>Provisions, current</t>
  </si>
  <si>
    <t>Current tax liabilities (Net)</t>
  </si>
  <si>
    <t>Deferred government grants, Current</t>
  </si>
  <si>
    <t>Liabilities directly associated with assets in disposal group classified as held for sale</t>
  </si>
  <si>
    <t>Regulatory deferral account credit balances and related deferred tax liability</t>
  </si>
  <si>
    <t>Total liabilities</t>
  </si>
  <si>
    <t>Total equity and liabilites</t>
  </si>
  <si>
    <t xml:space="preserve">Revenue  from  operations </t>
  </si>
  <si>
    <t xml:space="preserve">Profit  before  tax </t>
  </si>
  <si>
    <t>PropertyPlantAndEquipment</t>
  </si>
  <si>
    <t>CapitalWorkInProgress</t>
  </si>
  <si>
    <t>InvestmentProperty</t>
  </si>
  <si>
    <t>OtherIntangibleAssets</t>
  </si>
  <si>
    <t>IntangibleAssetsUnderDevelopment</t>
  </si>
  <si>
    <t>BiologicalAssetsOtherThanBearerPlants</t>
  </si>
  <si>
    <t>InvestmentsAccountedForUsingEquityMethod</t>
  </si>
  <si>
    <t>TradeReceivablesNoncurrent</t>
  </si>
  <si>
    <t>LoansNoncurrent</t>
  </si>
  <si>
    <t>OtherNoncurrentFinancialAssets</t>
  </si>
  <si>
    <t>NoncurrentFinancialAssets</t>
  </si>
  <si>
    <t>TradeReceivablesCurrent</t>
  </si>
  <si>
    <t>CashAndCashEquivalents</t>
  </si>
  <si>
    <t>BankBalanceOtherThanCashAndCashEquivalents</t>
  </si>
  <si>
    <t>LoansCurrent</t>
  </si>
  <si>
    <t>OtherCurrentFinancialAssets</t>
  </si>
  <si>
    <t>CurrentFinancialAssets</t>
  </si>
  <si>
    <t>CurrentTaxAssets</t>
  </si>
  <si>
    <t>NoncurrentAssetsClassifiedAsHeldForSale</t>
  </si>
  <si>
    <t>RegulatoryDeferralAccountDebitBalancesAndRelatedDeferredTaxAssets</t>
  </si>
  <si>
    <t>EquityShareCapital</t>
  </si>
  <si>
    <t>OtherEquity</t>
  </si>
  <si>
    <t>EquityAttributableToOwnersOfParent</t>
  </si>
  <si>
    <t>NonControllingInterest</t>
  </si>
  <si>
    <t>BorrowingsNoncurrent</t>
  </si>
  <si>
    <t>TradePayablesNoncurrent</t>
  </si>
  <si>
    <t>OtherNoncurrentFinancialLiabilities</t>
  </si>
  <si>
    <t>NoncurrentFinancialLiabilities</t>
  </si>
  <si>
    <t>ProvisionsNoncurrent</t>
  </si>
  <si>
    <t>DeferredGovernmentGrantsNoncurrent</t>
  </si>
  <si>
    <t>OtherNoncurrentLiabilities</t>
  </si>
  <si>
    <t>BorrowingsCurrent</t>
  </si>
  <si>
    <t>TradePayablesCurrent</t>
  </si>
  <si>
    <t>OtherCurrentFinancialLiabilities</t>
  </si>
  <si>
    <t>CurrentFinancialLiabilities</t>
  </si>
  <si>
    <t>ProvisionsCurrent</t>
  </si>
  <si>
    <t>CurrentTaxLiabilities</t>
  </si>
  <si>
    <t>DeferredGovernmentGrantsCurrent</t>
  </si>
  <si>
    <t>LiabilitiesDirectlyAssociatedWithAssetsInDisposalGroupClassifiedAsHeldForSale</t>
  </si>
  <si>
    <t>RegulatoryDeferralAccountCreditBalancesAndRelatedDeferredTaxLiability</t>
  </si>
  <si>
    <t>DepreciationDepletionAndAmortisationExpense</t>
  </si>
  <si>
    <t>ProfitBeforeExceptionalItemsAndTax</t>
  </si>
  <si>
    <t>ExceptionalItemsBeforeTax</t>
  </si>
  <si>
    <t>DeferredTax</t>
  </si>
  <si>
    <t>NetMovementInRegulatoryDeferralAccountBalancesRelatedToProfitOrLossAndTheRelatedDeferredTaxMovement</t>
  </si>
  <si>
    <t>ProfitLossForPeriodFromContinuingOperations</t>
  </si>
  <si>
    <t>ProfitLossFromDiscontinuedOperationsBeforeTax</t>
  </si>
  <si>
    <t>TaxExpenseOfDiscontinuedOperations</t>
  </si>
  <si>
    <t>ProfitLossFromDiscontinuedOperationsAfterTax</t>
  </si>
  <si>
    <t>ShareOfProfitLossOfAssociatesAndJointVenturesAccountedForUsingEquityMethod</t>
  </si>
  <si>
    <t>ProfitLossForPeriod</t>
  </si>
  <si>
    <t>BasicEarningsLossPerShareFromContinuingOperations</t>
  </si>
  <si>
    <t>DilutedEarningsLossPerShareFromContinuingOperations</t>
  </si>
  <si>
    <t>BasicEarningsLossPerShareFromDiscontinuedOperations</t>
  </si>
  <si>
    <t>DilutedEarningsLossPerShareFromDiscontinuedOperations</t>
  </si>
  <si>
    <t>BasicEarningsLossPerShareFromContinuingAndDiscontinuedOperations</t>
  </si>
  <si>
    <t>DilutedEarningsLossPerShareFromContinuingAndDiscontinuedOperations</t>
  </si>
  <si>
    <t>Depreciation, depletion and amortisation expense</t>
  </si>
  <si>
    <t>Profit (loss) from discontinued operations before tax</t>
  </si>
  <si>
    <t>Tax expense of discontinued operations</t>
  </si>
  <si>
    <t>Net profit (loss) from discontinued operation after tax</t>
  </si>
  <si>
    <t xml:space="preserve">Paid-up equity share capital </t>
  </si>
  <si>
    <t>Disclosure of notes on financial results explanatory [Text Block]</t>
  </si>
  <si>
    <t>xbrli:timeItemType</t>
  </si>
  <si>
    <t>StartTimeOfBoardMeeting</t>
  </si>
  <si>
    <t>EndTimeOfBoardMeeting</t>
  </si>
  <si>
    <t>DescriptionOfOtherExpenses</t>
  </si>
  <si>
    <t>Description of other expenses</t>
  </si>
  <si>
    <t>Other expenses</t>
  </si>
  <si>
    <t>DisclosureOfNotesOnAssetsAndLiabilitiesExplanatoryTextBlock</t>
  </si>
  <si>
    <t>SegmentProfitBeforeTax</t>
  </si>
  <si>
    <t>Profit  before  tax</t>
  </si>
  <si>
    <t>Total  Profit  before tax</t>
  </si>
  <si>
    <t>Current year ended        (dd-mm-yyyy)</t>
  </si>
  <si>
    <r>
      <t xml:space="preserve">3 months/ 6 months ended         </t>
    </r>
    <r>
      <rPr>
        <b/>
        <sz val="11"/>
        <rFont val="Calibri"/>
        <family val="2"/>
        <scheme val="minor"/>
      </rPr>
      <t>(dd-mm-yyyy)</t>
    </r>
  </si>
  <si>
    <r>
      <t xml:space="preserve">3 months/ 6 month ended </t>
    </r>
    <r>
      <rPr>
        <b/>
        <sz val="11"/>
        <rFont val="Calibri"/>
        <family val="2"/>
        <scheme val="minor"/>
      </rPr>
      <t>(dd-mm-yyyy)</t>
    </r>
  </si>
  <si>
    <t>3 months/ 6 month ended         (dd-mm-yyyy)</t>
  </si>
  <si>
    <r>
      <t xml:space="preserve">Blue color marked fields are non-mandatory.                                                                                                                                                                   </t>
    </r>
    <r>
      <rPr>
        <b/>
        <sz val="11"/>
        <color rgb="FFFF0000"/>
        <rFont val="Calibri"/>
        <family val="2"/>
        <scheme val="minor"/>
      </rPr>
      <t>For Consolidated Results, if the company has no figures for 3 months / 6 months ended, in such case zero shall be inserted in the said column.</t>
    </r>
  </si>
  <si>
    <t>Financial Results – Ind-AS</t>
  </si>
  <si>
    <t>SUPER CROP SAFE LIMITED</t>
  </si>
  <si>
    <t>01-10-2017</t>
  </si>
  <si>
    <t>31-12-2017</t>
  </si>
  <si>
    <t>01-04-2017</t>
  </si>
  <si>
    <t>Manufacturing of Agro Chemicals</t>
  </si>
  <si>
    <t>Items that will not be reclassified to profit or loss</t>
  </si>
  <si>
    <t>Excise Duty</t>
  </si>
</sst>
</file>

<file path=xl/styles.xml><?xml version="1.0" encoding="utf-8"?>
<styleSheet xmlns="http://schemas.openxmlformats.org/spreadsheetml/2006/main">
  <numFmts count="4">
    <numFmt numFmtId="44" formatCode="_(&quot;$&quot;* #,##0.00_);_(&quot;$&quot;* \(#,##0.00\);_(&quot;$&quot;* &quot;-&quot;??_);_(@_)"/>
    <numFmt numFmtId="164" formatCode="dd\-mm\-yyyy"/>
    <numFmt numFmtId="165" formatCode="0.000"/>
    <numFmt numFmtId="166" formatCode="0.000%"/>
  </numFmts>
  <fonts count="36">
    <font>
      <sz val="11"/>
      <color theme="1"/>
      <name val="Calibri"/>
      <family val="2"/>
      <scheme val="minor"/>
    </font>
    <font>
      <b/>
      <sz val="11"/>
      <color theme="1"/>
      <name val="Calibri"/>
      <family val="2"/>
      <scheme val="minor"/>
    </font>
    <font>
      <sz val="11"/>
      <name val="Calibri"/>
      <family val="2"/>
      <scheme val="minor"/>
    </font>
    <font>
      <sz val="10"/>
      <name val="Calibri"/>
      <family val="2"/>
      <scheme val="minor"/>
    </font>
    <font>
      <b/>
      <sz val="11"/>
      <name val="Calibri"/>
      <family val="2"/>
      <scheme val="minor"/>
    </font>
    <font>
      <sz val="10"/>
      <color theme="1"/>
      <name val="Calibri"/>
      <family val="2"/>
      <scheme val="minor"/>
    </font>
    <font>
      <sz val="11"/>
      <color indexed="8"/>
      <name val="Calibri"/>
      <family val="2"/>
      <scheme val="minor"/>
    </font>
    <font>
      <b/>
      <sz val="14"/>
      <color theme="1"/>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b/>
      <sz val="10"/>
      <color indexed="8"/>
      <name val="Verdana"/>
      <family val="2"/>
    </font>
    <font>
      <sz val="10"/>
      <color indexed="8"/>
      <name val="Verdana"/>
      <family val="2"/>
    </font>
    <font>
      <b/>
      <sz val="10"/>
      <name val="Verdana"/>
      <family val="2"/>
    </font>
    <font>
      <sz val="8"/>
      <name val="Verdana"/>
      <family val="2"/>
    </font>
    <font>
      <sz val="8"/>
      <color theme="1"/>
      <name val="Verdana"/>
      <family val="2"/>
    </font>
    <font>
      <sz val="8"/>
      <color theme="1"/>
      <name val="Calibri"/>
      <family val="2"/>
      <scheme val="minor"/>
    </font>
    <font>
      <b/>
      <sz val="14"/>
      <name val="Calibri"/>
      <family val="2"/>
      <scheme val="minor"/>
    </font>
    <font>
      <b/>
      <sz val="12"/>
      <name val="Calibri"/>
      <family val="2"/>
      <scheme val="minor"/>
    </font>
    <font>
      <sz val="11"/>
      <color theme="1"/>
      <name val="Calibri"/>
      <family val="2"/>
      <scheme val="minor"/>
    </font>
    <font>
      <sz val="14"/>
      <name val="Calibri"/>
      <family val="2"/>
      <scheme val="minor"/>
    </font>
    <font>
      <sz val="11"/>
      <color rgb="FFFF0000"/>
      <name val="Calibri"/>
      <family val="2"/>
      <scheme val="minor"/>
    </font>
    <font>
      <b/>
      <sz val="12"/>
      <color theme="1"/>
      <name val="Calibri"/>
      <family val="2"/>
      <scheme val="minor"/>
    </font>
    <font>
      <sz val="8"/>
      <name val="Calibri"/>
      <family val="2"/>
      <scheme val="minor"/>
    </font>
    <font>
      <sz val="11"/>
      <color rgb="FF0070C0"/>
      <name val="Calibri"/>
      <family val="2"/>
      <scheme val="minor"/>
    </font>
    <font>
      <b/>
      <sz val="11"/>
      <color rgb="FF0070C0"/>
      <name val="Calibri"/>
      <family val="2"/>
      <scheme val="minor"/>
    </font>
    <font>
      <b/>
      <sz val="11"/>
      <color rgb="FFFF0000"/>
      <name val="Calibri"/>
      <family val="2"/>
      <scheme val="minor"/>
    </font>
    <font>
      <b/>
      <sz val="20"/>
      <name val="Calibri"/>
      <family val="2"/>
      <scheme val="minor"/>
    </font>
    <font>
      <b/>
      <sz val="20"/>
      <color theme="1"/>
      <name val="Calibri"/>
      <family val="2"/>
      <scheme val="minor"/>
    </font>
  </fonts>
  <fills count="15">
    <fill>
      <patternFill patternType="none"/>
    </fill>
    <fill>
      <patternFill patternType="gray125"/>
    </fill>
    <fill>
      <patternFill patternType="solid">
        <fgColor rgb="FF92CDDC"/>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rgb="FFDCE6F1"/>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CCFFFF"/>
        <bgColor indexed="64"/>
      </patternFill>
    </fill>
    <fill>
      <patternFill patternType="solid">
        <fgColor rgb="FFFFFF00"/>
        <bgColor indexed="64"/>
      </patternFill>
    </fill>
    <fill>
      <patternFill patternType="solid">
        <fgColor rgb="FFD8D8D8"/>
        <bgColor indexed="64"/>
      </patternFill>
    </fill>
    <fill>
      <patternFill patternType="solid">
        <fgColor rgb="FF92D050"/>
        <bgColor indexed="64"/>
      </patternFill>
    </fill>
    <fill>
      <patternFill patternType="solid">
        <fgColor indexed="1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theme="3" tint="0.79998168889431442"/>
      </top>
      <bottom/>
      <diagonal/>
    </border>
    <border>
      <left style="thin">
        <color indexed="64"/>
      </left>
      <right style="thin">
        <color indexed="64"/>
      </right>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bottom style="thin">
        <color theme="4" tint="0.59996337778862885"/>
      </bottom>
      <diagonal/>
    </border>
  </borders>
  <cellStyleXfs count="9">
    <xf numFmtId="0" fontId="0" fillId="0" borderId="0"/>
    <xf numFmtId="0" fontId="6" fillId="0" borderId="0"/>
    <xf numFmtId="0" fontId="8" fillId="0" borderId="0" applyNumberFormat="0" applyFill="0" applyBorder="0" applyAlignment="0" applyProtection="0">
      <alignment vertical="top"/>
      <protection locked="0"/>
    </xf>
    <xf numFmtId="0" fontId="9" fillId="0" borderId="0"/>
    <xf numFmtId="0" fontId="16" fillId="0" borderId="0" applyNumberFormat="0" applyFill="0" applyBorder="0">
      <alignment vertical="center"/>
    </xf>
    <xf numFmtId="0" fontId="16" fillId="0" borderId="0" applyNumberFormat="0" applyFill="0" applyBorder="0">
      <alignment vertical="center"/>
    </xf>
    <xf numFmtId="0" fontId="6" fillId="0" borderId="0"/>
    <xf numFmtId="9" fontId="26" fillId="0" borderId="0" applyFont="0" applyFill="0" applyBorder="0" applyAlignment="0" applyProtection="0"/>
    <xf numFmtId="0" fontId="6" fillId="0" borderId="0"/>
  </cellStyleXfs>
  <cellXfs count="439">
    <xf numFmtId="0" fontId="0" fillId="0" borderId="0" xfId="0"/>
    <xf numFmtId="0" fontId="0" fillId="3" borderId="3" xfId="0" applyFont="1" applyFill="1" applyBorder="1" applyAlignment="1" applyProtection="1">
      <alignment horizontal="center" vertical="center"/>
      <protection locked="0"/>
    </xf>
    <xf numFmtId="0" fontId="2" fillId="0" borderId="5" xfId="0" applyFont="1" applyFill="1" applyBorder="1" applyAlignment="1" applyProtection="1">
      <alignment horizontal="right" vertical="center"/>
      <protection hidden="1"/>
    </xf>
    <xf numFmtId="49" fontId="0" fillId="3" borderId="1" xfId="0" applyNumberFormat="1" applyFont="1" applyFill="1" applyBorder="1" applyAlignment="1" applyProtection="1">
      <alignment horizontal="center" vertical="center"/>
      <protection hidden="1"/>
    </xf>
    <xf numFmtId="0" fontId="0" fillId="0" borderId="12" xfId="0" applyBorder="1"/>
    <xf numFmtId="0" fontId="0" fillId="3" borderId="1" xfId="0" applyNumberFormat="1" applyFill="1" applyBorder="1" applyAlignment="1" applyProtection="1">
      <alignment horizontal="center"/>
      <protection hidden="1"/>
    </xf>
    <xf numFmtId="165" fontId="0" fillId="6" borderId="1" xfId="0" applyNumberFormat="1" applyFont="1" applyFill="1" applyBorder="1" applyProtection="1">
      <protection hidden="1"/>
    </xf>
    <xf numFmtId="0" fontId="1" fillId="0" borderId="0" xfId="0" applyFont="1"/>
    <xf numFmtId="165" fontId="1" fillId="0" borderId="0" xfId="0" applyNumberFormat="1" applyFont="1"/>
    <xf numFmtId="165" fontId="0" fillId="3" borderId="2" xfId="0" applyNumberFormat="1" applyFill="1" applyBorder="1" applyProtection="1">
      <protection locked="0"/>
    </xf>
    <xf numFmtId="165" fontId="0" fillId="3" borderId="2" xfId="0" applyNumberFormat="1" applyFont="1" applyFill="1" applyBorder="1" applyProtection="1">
      <protection locked="0"/>
    </xf>
    <xf numFmtId="0" fontId="0" fillId="0" borderId="0" xfId="0" applyFont="1"/>
    <xf numFmtId="165" fontId="0" fillId="0" borderId="0" xfId="0" applyNumberFormat="1"/>
    <xf numFmtId="165" fontId="0" fillId="6" borderId="7" xfId="0" applyNumberFormat="1" applyFont="1" applyFill="1" applyBorder="1" applyProtection="1">
      <protection hidden="1"/>
    </xf>
    <xf numFmtId="0" fontId="2" fillId="2" borderId="1" xfId="0" applyFont="1" applyFill="1" applyBorder="1" applyAlignment="1" applyProtection="1">
      <alignment horizontal="center" vertical="center" wrapText="1"/>
      <protection hidden="1"/>
    </xf>
    <xf numFmtId="49" fontId="0" fillId="3" borderId="1" xfId="0" applyNumberFormat="1" applyFill="1" applyBorder="1" applyAlignment="1" applyProtection="1">
      <alignment horizontal="center"/>
      <protection hidden="1"/>
    </xf>
    <xf numFmtId="49" fontId="0" fillId="3" borderId="1" xfId="0" applyNumberFormat="1" applyFont="1" applyFill="1" applyBorder="1" applyAlignment="1" applyProtection="1">
      <alignment horizontal="center"/>
      <protection hidden="1"/>
    </xf>
    <xf numFmtId="0" fontId="7" fillId="4" borderId="5" xfId="0" applyFont="1" applyFill="1" applyBorder="1" applyAlignment="1" applyProtection="1">
      <alignment horizontal="center" vertical="center" wrapText="1"/>
      <protection hidden="1"/>
    </xf>
    <xf numFmtId="0" fontId="7" fillId="4" borderId="5" xfId="0" applyFont="1" applyFill="1" applyBorder="1" applyAlignment="1" applyProtection="1">
      <alignment vertical="center" wrapText="1"/>
      <protection hidden="1"/>
    </xf>
    <xf numFmtId="0" fontId="1" fillId="4" borderId="1"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left" vertical="center" indent="2"/>
      <protection hidden="1"/>
    </xf>
    <xf numFmtId="0" fontId="2" fillId="0" borderId="3" xfId="0" applyFont="1" applyFill="1" applyBorder="1" applyAlignment="1" applyProtection="1">
      <alignment horizontal="left" vertical="center" indent="2"/>
      <protection hidden="1"/>
    </xf>
    <xf numFmtId="0" fontId="2" fillId="0" borderId="3" xfId="0" applyFont="1" applyFill="1" applyBorder="1" applyAlignment="1" applyProtection="1">
      <alignment horizontal="left" vertical="center" wrapText="1" indent="2"/>
      <protection hidden="1"/>
    </xf>
    <xf numFmtId="0" fontId="2" fillId="0" borderId="4" xfId="0" applyFont="1" applyFill="1" applyBorder="1" applyAlignment="1" applyProtection="1">
      <alignment horizontal="left" vertical="center" indent="2"/>
      <protection hidden="1"/>
    </xf>
    <xf numFmtId="0" fontId="2" fillId="2" borderId="7" xfId="0" applyFont="1" applyFill="1" applyBorder="1" applyAlignment="1" applyProtection="1">
      <alignment horizontal="center" vertical="center" wrapText="1"/>
      <protection hidden="1"/>
    </xf>
    <xf numFmtId="0" fontId="1" fillId="4" borderId="8" xfId="0" applyFont="1" applyFill="1" applyBorder="1" applyAlignment="1" applyProtection="1">
      <alignment horizontal="left" wrapText="1"/>
      <protection hidden="1"/>
    </xf>
    <xf numFmtId="0" fontId="0" fillId="0" borderId="0" xfId="0" applyProtection="1">
      <protection hidden="1"/>
    </xf>
    <xf numFmtId="0" fontId="0" fillId="5" borderId="4" xfId="0" applyFill="1" applyBorder="1" applyAlignment="1" applyProtection="1">
      <alignment horizontal="center"/>
      <protection hidden="1"/>
    </xf>
    <xf numFmtId="0" fontId="0" fillId="5" borderId="3" xfId="0" applyFont="1" applyFill="1" applyBorder="1" applyAlignment="1" applyProtection="1">
      <alignment horizontal="center" vertical="center"/>
      <protection hidden="1"/>
    </xf>
    <xf numFmtId="0" fontId="0" fillId="5" borderId="4" xfId="0" applyFont="1" applyFill="1" applyBorder="1" applyAlignment="1" applyProtection="1">
      <alignment horizontal="center" vertical="center"/>
      <protection hidden="1"/>
    </xf>
    <xf numFmtId="0" fontId="0" fillId="4" borderId="1" xfId="0" applyFont="1" applyFill="1" applyBorder="1" applyAlignment="1" applyProtection="1">
      <alignment horizontal="center" vertical="center"/>
      <protection hidden="1"/>
    </xf>
    <xf numFmtId="0" fontId="0" fillId="5" borderId="9" xfId="0" applyFont="1" applyFill="1" applyBorder="1" applyAlignment="1" applyProtection="1">
      <alignment horizontal="center" vertical="center"/>
      <protection hidden="1"/>
    </xf>
    <xf numFmtId="0" fontId="0" fillId="4" borderId="1" xfId="0" applyFont="1" applyFill="1" applyBorder="1" applyProtection="1">
      <protection hidden="1"/>
    </xf>
    <xf numFmtId="0" fontId="0" fillId="5" borderId="7" xfId="0" applyFont="1"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0" fillId="4" borderId="1" xfId="0" applyFill="1" applyBorder="1" applyProtection="1">
      <protection hidden="1"/>
    </xf>
    <xf numFmtId="0" fontId="1" fillId="4" borderId="1" xfId="0" applyFont="1" applyFill="1" applyBorder="1" applyAlignment="1" applyProtection="1">
      <alignment horizontal="left" wrapText="1" indent="2"/>
      <protection hidden="1"/>
    </xf>
    <xf numFmtId="0" fontId="1" fillId="4" borderId="1" xfId="0" applyFont="1" applyFill="1" applyBorder="1" applyProtection="1">
      <protection hidden="1"/>
    </xf>
    <xf numFmtId="0" fontId="1" fillId="4" borderId="1" xfId="0" applyFont="1" applyFill="1" applyBorder="1" applyAlignment="1" applyProtection="1">
      <alignment vertical="center" wrapText="1"/>
      <protection hidden="1"/>
    </xf>
    <xf numFmtId="0" fontId="0" fillId="5" borderId="2"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7" fillId="4" borderId="1" xfId="0" applyFont="1" applyFill="1" applyBorder="1" applyAlignment="1" applyProtection="1">
      <alignment horizontal="center" vertical="center" wrapText="1"/>
      <protection hidden="1"/>
    </xf>
    <xf numFmtId="0" fontId="1" fillId="4" borderId="1" xfId="0" applyFont="1" applyFill="1" applyBorder="1" applyAlignment="1" applyProtection="1">
      <protection hidden="1"/>
    </xf>
    <xf numFmtId="0" fontId="7" fillId="4" borderId="1" xfId="0" applyFont="1" applyFill="1" applyBorder="1" applyAlignment="1" applyProtection="1">
      <alignment vertical="center" wrapText="1"/>
      <protection hidden="1"/>
    </xf>
    <xf numFmtId="0" fontId="0" fillId="3" borderId="2" xfId="0" applyFont="1" applyFill="1" applyBorder="1" applyProtection="1">
      <protection hidden="1"/>
    </xf>
    <xf numFmtId="0" fontId="0" fillId="3" borderId="3" xfId="0" applyFont="1" applyFill="1" applyBorder="1" applyProtection="1">
      <protection hidden="1"/>
    </xf>
    <xf numFmtId="165" fontId="0" fillId="3" borderId="3" xfId="0" applyNumberFormat="1" applyFill="1" applyBorder="1" applyProtection="1">
      <protection locked="0"/>
    </xf>
    <xf numFmtId="0" fontId="0" fillId="3" borderId="4" xfId="0" applyFont="1" applyFill="1" applyBorder="1" applyProtection="1">
      <protection hidden="1"/>
    </xf>
    <xf numFmtId="165" fontId="0" fillId="3" borderId="4" xfId="0" applyNumberFormat="1" applyFill="1" applyBorder="1" applyProtection="1">
      <protection locked="0"/>
    </xf>
    <xf numFmtId="0" fontId="0" fillId="0" borderId="1" xfId="0" applyFont="1" applyBorder="1" applyAlignment="1">
      <alignment horizontal="center" vertical="center"/>
    </xf>
    <xf numFmtId="0" fontId="1" fillId="4" borderId="1" xfId="0" applyFont="1" applyFill="1" applyBorder="1" applyAlignment="1" applyProtection="1">
      <alignment horizontal="left" wrapText="1"/>
      <protection hidden="1"/>
    </xf>
    <xf numFmtId="0" fontId="0" fillId="0" borderId="1" xfId="0" applyBorder="1" applyAlignment="1">
      <alignment horizontal="center" vertical="center"/>
    </xf>
    <xf numFmtId="0" fontId="3" fillId="5" borderId="3"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0" fillId="5" borderId="2" xfId="0" applyFont="1"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0" fillId="4" borderId="1" xfId="0" applyFont="1" applyFill="1" applyBorder="1" applyAlignment="1" applyProtection="1">
      <alignment horizontal="center" vertical="center" wrapText="1"/>
      <protection hidden="1"/>
    </xf>
    <xf numFmtId="49" fontId="0" fillId="0" borderId="0" xfId="0" applyNumberFormat="1"/>
    <xf numFmtId="165" fontId="0" fillId="3" borderId="13" xfId="0" applyNumberFormat="1" applyFill="1" applyBorder="1" applyProtection="1">
      <protection locked="0"/>
    </xf>
    <xf numFmtId="165" fontId="0" fillId="3" borderId="9" xfId="0" applyNumberFormat="1" applyFill="1" applyBorder="1" applyProtection="1">
      <protection locked="0"/>
    </xf>
    <xf numFmtId="165" fontId="0" fillId="3" borderId="14" xfId="0" applyNumberFormat="1" applyFont="1" applyFill="1" applyBorder="1" applyProtection="1">
      <protection locked="0"/>
    </xf>
    <xf numFmtId="0" fontId="0" fillId="0" borderId="0" xfId="0" applyFill="1"/>
    <xf numFmtId="0" fontId="2" fillId="0" borderId="15" xfId="0" applyFont="1" applyFill="1" applyBorder="1" applyAlignment="1" applyProtection="1">
      <alignment horizontal="left" vertical="center" wrapText="1" indent="2"/>
    </xf>
    <xf numFmtId="0" fontId="2" fillId="0" borderId="3" xfId="0" applyFont="1" applyFill="1" applyBorder="1" applyAlignment="1" applyProtection="1">
      <alignment horizontal="left" vertical="center" indent="2"/>
    </xf>
    <xf numFmtId="49" fontId="11" fillId="8" borderId="1" xfId="3" applyNumberFormat="1" applyFont="1" applyFill="1" applyBorder="1" applyAlignment="1">
      <alignment horizontal="center" vertical="center" wrapText="1"/>
    </xf>
    <xf numFmtId="0" fontId="8" fillId="0" borderId="0" xfId="2" applyAlignment="1" applyProtection="1"/>
    <xf numFmtId="0" fontId="15" fillId="9" borderId="0" xfId="3" applyFont="1" applyFill="1" applyBorder="1" applyAlignment="1">
      <alignment vertical="center" wrapText="1"/>
    </xf>
    <xf numFmtId="0" fontId="8" fillId="9" borderId="0" xfId="2" applyFill="1" applyBorder="1" applyAlignment="1" applyProtection="1">
      <alignment vertical="center" wrapText="1"/>
    </xf>
    <xf numFmtId="0" fontId="14" fillId="9" borderId="1" xfId="4" applyFont="1" applyFill="1" applyBorder="1" applyAlignment="1">
      <alignment horizontal="center" vertical="center" wrapText="1"/>
    </xf>
    <xf numFmtId="0" fontId="8" fillId="9" borderId="6" xfId="2" applyFill="1" applyBorder="1" applyAlignment="1" applyProtection="1">
      <alignment vertical="center" wrapText="1"/>
    </xf>
    <xf numFmtId="0" fontId="0" fillId="5" borderId="0" xfId="0" applyFill="1" applyProtection="1">
      <protection hidden="1"/>
    </xf>
    <xf numFmtId="165" fontId="1" fillId="6" borderId="1" xfId="0" applyNumberFormat="1" applyFont="1" applyFill="1" applyBorder="1" applyAlignment="1" applyProtection="1">
      <alignment horizontal="right" wrapText="1"/>
      <protection hidden="1"/>
    </xf>
    <xf numFmtId="165" fontId="0" fillId="3" borderId="4" xfId="0" applyNumberFormat="1" applyFont="1" applyFill="1" applyBorder="1" applyProtection="1">
      <protection locked="0"/>
    </xf>
    <xf numFmtId="165" fontId="0" fillId="3" borderId="3" xfId="0" applyNumberFormat="1" applyFont="1" applyFill="1" applyBorder="1" applyProtection="1">
      <protection locked="0"/>
    </xf>
    <xf numFmtId="165" fontId="0" fillId="3" borderId="13" xfId="0" applyNumberFormat="1" applyFont="1" applyFill="1" applyBorder="1" applyProtection="1">
      <protection locked="0"/>
    </xf>
    <xf numFmtId="165" fontId="0" fillId="3" borderId="1" xfId="0" applyNumberFormat="1" applyFont="1" applyFill="1" applyBorder="1" applyProtection="1">
      <protection locked="0"/>
    </xf>
    <xf numFmtId="0" fontId="3" fillId="10" borderId="22" xfId="4" applyFont="1" applyFill="1" applyBorder="1" applyAlignment="1" applyProtection="1">
      <alignment horizontal="center" vertical="center"/>
    </xf>
    <xf numFmtId="1" fontId="3" fillId="10" borderId="22" xfId="4" applyNumberFormat="1" applyFont="1" applyFill="1" applyBorder="1" applyAlignment="1" applyProtection="1">
      <alignment horizontal="center" vertical="center"/>
    </xf>
    <xf numFmtId="1" fontId="3" fillId="10" borderId="22" xfId="4" applyNumberFormat="1" applyFont="1" applyFill="1" applyBorder="1" applyAlignment="1" applyProtection="1">
      <alignment vertical="center"/>
    </xf>
    <xf numFmtId="0" fontId="5" fillId="0" borderId="0" xfId="0" applyFont="1"/>
    <xf numFmtId="0" fontId="21" fillId="0" borderId="0" xfId="0" applyFont="1" applyFill="1" applyAlignment="1" applyProtection="1">
      <alignment horizontal="left" vertical="center" indent="1"/>
    </xf>
    <xf numFmtId="0" fontId="2" fillId="0" borderId="0" xfId="0" applyFont="1" applyFill="1" applyAlignment="1">
      <alignment horizontal="right"/>
    </xf>
    <xf numFmtId="0" fontId="5" fillId="0" borderId="0" xfId="0" applyFont="1" applyFill="1"/>
    <xf numFmtId="0" fontId="21" fillId="0" borderId="0" xfId="4" applyFont="1" applyFill="1" applyAlignment="1" applyProtection="1">
      <alignment horizontal="left" vertical="center" indent="1"/>
    </xf>
    <xf numFmtId="0" fontId="21" fillId="0" borderId="0" xfId="4" applyFont="1" applyFill="1" applyAlignment="1" applyProtection="1">
      <alignment horizontal="left" vertical="center" indent="2"/>
    </xf>
    <xf numFmtId="0" fontId="21" fillId="0" borderId="0" xfId="0" applyFont="1" applyFill="1" applyAlignment="1" applyProtection="1">
      <alignment horizontal="left" vertical="center" indent="2"/>
    </xf>
    <xf numFmtId="0" fontId="21" fillId="0" borderId="0" xfId="0" applyFont="1" applyFill="1" applyAlignment="1" applyProtection="1">
      <alignment horizontal="left" vertical="center" indent="3"/>
    </xf>
    <xf numFmtId="0" fontId="21" fillId="0" borderId="0" xfId="0" applyFont="1" applyFill="1" applyAlignment="1" applyProtection="1">
      <alignment horizontal="left" vertical="center" indent="4"/>
    </xf>
    <xf numFmtId="0" fontId="23" fillId="0" borderId="0" xfId="0" applyFont="1"/>
    <xf numFmtId="0" fontId="23" fillId="0" borderId="0" xfId="0" applyFont="1" applyFill="1"/>
    <xf numFmtId="1" fontId="3" fillId="10" borderId="23" xfId="4" applyNumberFormat="1" applyFont="1" applyFill="1" applyBorder="1" applyAlignment="1" applyProtection="1">
      <alignment vertical="center"/>
    </xf>
    <xf numFmtId="0" fontId="0" fillId="0" borderId="2" xfId="0" applyBorder="1" applyAlignment="1" applyProtection="1">
      <alignment horizontal="left" wrapText="1" indent="1"/>
      <protection hidden="1"/>
    </xf>
    <xf numFmtId="0" fontId="0" fillId="0" borderId="3" xfId="0" applyBorder="1" applyAlignment="1" applyProtection="1">
      <alignment horizontal="left" wrapText="1" indent="1"/>
      <protection hidden="1"/>
    </xf>
    <xf numFmtId="0" fontId="1" fillId="4" borderId="1" xfId="0" applyFont="1" applyFill="1" applyBorder="1" applyAlignment="1" applyProtection="1">
      <alignment horizontal="left" vertical="center" indent="1"/>
      <protection hidden="1"/>
    </xf>
    <xf numFmtId="0" fontId="4" fillId="0"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left" vertical="center" wrapText="1" indent="1"/>
      <protection hidden="1"/>
    </xf>
    <xf numFmtId="0" fontId="0" fillId="3" borderId="2" xfId="0" applyFill="1" applyBorder="1" applyAlignment="1" applyProtection="1">
      <alignment horizontal="left" indent="1"/>
      <protection locked="0"/>
    </xf>
    <xf numFmtId="0" fontId="0" fillId="3" borderId="3" xfId="0" applyFill="1" applyBorder="1" applyAlignment="1" applyProtection="1">
      <alignment horizontal="left" indent="1"/>
      <protection locked="0"/>
    </xf>
    <xf numFmtId="0" fontId="1" fillId="4" borderId="1" xfId="0" applyFont="1" applyFill="1" applyBorder="1" applyAlignment="1" applyProtection="1">
      <alignment horizontal="left" indent="1"/>
      <protection hidden="1"/>
    </xf>
    <xf numFmtId="0" fontId="1" fillId="4" borderId="1" xfId="0" applyFont="1" applyFill="1" applyBorder="1" applyAlignment="1" applyProtection="1">
      <alignment horizontal="right" indent="1"/>
      <protection hidden="1"/>
    </xf>
    <xf numFmtId="0" fontId="1" fillId="4" borderId="1" xfId="0" applyFont="1" applyFill="1" applyBorder="1" applyAlignment="1" applyProtection="1">
      <alignment horizontal="right" wrapText="1" indent="1"/>
      <protection hidden="1"/>
    </xf>
    <xf numFmtId="0" fontId="0" fillId="4" borderId="1" xfId="0" applyFill="1" applyBorder="1" applyAlignment="1" applyProtection="1">
      <alignment horizontal="right" wrapText="1" indent="1"/>
      <protection hidden="1"/>
    </xf>
    <xf numFmtId="0" fontId="0" fillId="4" borderId="1" xfId="0" applyFont="1" applyFill="1" applyBorder="1" applyAlignment="1" applyProtection="1">
      <alignment horizontal="right" wrapText="1" indent="1"/>
      <protection hidden="1"/>
    </xf>
    <xf numFmtId="0" fontId="0" fillId="5" borderId="2" xfId="0" applyFont="1" applyFill="1" applyBorder="1" applyAlignment="1" applyProtection="1">
      <alignment horizontal="center"/>
      <protection hidden="1"/>
    </xf>
    <xf numFmtId="0" fontId="0" fillId="5" borderId="3" xfId="0" applyFont="1" applyFill="1" applyBorder="1" applyAlignment="1" applyProtection="1">
      <alignment horizontal="center"/>
      <protection hidden="1"/>
    </xf>
    <xf numFmtId="0" fontId="0" fillId="5" borderId="4" xfId="0" applyFont="1" applyFill="1" applyBorder="1" applyAlignment="1" applyProtection="1">
      <alignment horizontal="center"/>
      <protection hidden="1"/>
    </xf>
    <xf numFmtId="14" fontId="0" fillId="4" borderId="1" xfId="0" applyNumberFormat="1"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center"/>
      <protection locked="0"/>
    </xf>
    <xf numFmtId="49" fontId="0" fillId="3" borderId="2" xfId="0" applyNumberFormat="1" applyFill="1" applyBorder="1" applyAlignment="1" applyProtection="1">
      <alignment horizontal="center"/>
      <protection locked="0"/>
    </xf>
    <xf numFmtId="49" fontId="0" fillId="3" borderId="3" xfId="0" applyNumberFormat="1" applyFill="1" applyBorder="1" applyAlignment="1" applyProtection="1">
      <alignment horizontal="center"/>
      <protection locked="0"/>
    </xf>
    <xf numFmtId="49" fontId="0" fillId="3" borderId="4" xfId="0" applyNumberForma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3" xfId="0" applyFont="1" applyFill="1" applyBorder="1" applyAlignment="1" applyProtection="1">
      <alignment horizontal="center"/>
      <protection locked="0"/>
    </xf>
    <xf numFmtId="0" fontId="0" fillId="3" borderId="2" xfId="0" applyFont="1" applyFill="1" applyBorder="1" applyAlignment="1" applyProtection="1">
      <alignment horizontal="center"/>
      <protection hidden="1"/>
    </xf>
    <xf numFmtId="0" fontId="0" fillId="3" borderId="2" xfId="0" applyFill="1" applyBorder="1" applyProtection="1">
      <protection hidden="1"/>
    </xf>
    <xf numFmtId="0" fontId="0" fillId="0" borderId="3" xfId="0" applyFont="1" applyBorder="1" applyAlignment="1" applyProtection="1">
      <alignment horizontal="center"/>
      <protection hidden="1"/>
    </xf>
    <xf numFmtId="0" fontId="0" fillId="3" borderId="3" xfId="0" applyFill="1" applyBorder="1" applyProtection="1">
      <protection hidden="1"/>
    </xf>
    <xf numFmtId="0" fontId="0" fillId="0" borderId="4" xfId="0" applyFont="1" applyBorder="1" applyAlignment="1" applyProtection="1">
      <alignment horizontal="center"/>
      <protection hidden="1"/>
    </xf>
    <xf numFmtId="0" fontId="0" fillId="3" borderId="4" xfId="0" applyFill="1" applyBorder="1" applyProtection="1">
      <protection hidden="1"/>
    </xf>
    <xf numFmtId="0" fontId="0" fillId="5" borderId="24" xfId="0" applyFont="1" applyFill="1" applyBorder="1" applyAlignment="1" applyProtection="1">
      <alignment horizontal="center" vertical="center"/>
      <protection hidden="1"/>
    </xf>
    <xf numFmtId="0" fontId="0" fillId="5" borderId="25" xfId="0" applyFont="1" applyFill="1" applyBorder="1" applyAlignment="1" applyProtection="1">
      <alignment horizontal="center" vertical="center"/>
      <protection hidden="1"/>
    </xf>
    <xf numFmtId="165" fontId="0" fillId="3" borderId="24" xfId="0" applyNumberFormat="1" applyFill="1" applyBorder="1" applyProtection="1">
      <protection locked="0"/>
    </xf>
    <xf numFmtId="165" fontId="0" fillId="3" borderId="25" xfId="0" applyNumberFormat="1" applyFill="1" applyBorder="1" applyProtection="1">
      <protection locked="0"/>
    </xf>
    <xf numFmtId="0" fontId="0" fillId="5" borderId="24" xfId="0" applyFill="1" applyBorder="1" applyAlignment="1" applyProtection="1">
      <alignment horizontal="center" vertical="center"/>
      <protection hidden="1"/>
    </xf>
    <xf numFmtId="0" fontId="0" fillId="5" borderId="26" xfId="0" applyFill="1" applyBorder="1" applyAlignment="1" applyProtection="1">
      <alignment horizontal="center" vertical="center"/>
      <protection hidden="1"/>
    </xf>
    <xf numFmtId="0" fontId="0" fillId="5" borderId="26" xfId="0" applyFont="1" applyFill="1" applyBorder="1" applyAlignment="1" applyProtection="1">
      <alignment horizontal="center" vertical="center"/>
      <protection hidden="1"/>
    </xf>
    <xf numFmtId="49"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protection hidden="1"/>
    </xf>
    <xf numFmtId="0" fontId="1" fillId="5" borderId="26" xfId="0" applyFont="1" applyFill="1" applyBorder="1" applyAlignment="1" applyProtection="1">
      <alignment horizontal="center" vertical="center"/>
      <protection hidden="1"/>
    </xf>
    <xf numFmtId="49" fontId="0" fillId="3" borderId="14"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49" fontId="0" fillId="3" borderId="13" xfId="0" applyNumberFormat="1" applyFill="1" applyBorder="1" applyAlignment="1" applyProtection="1">
      <alignment horizontal="center" vertical="center"/>
      <protection locked="0"/>
    </xf>
    <xf numFmtId="0" fontId="5" fillId="11" borderId="0" xfId="0" applyFont="1" applyFill="1"/>
    <xf numFmtId="0" fontId="23" fillId="11" borderId="0" xfId="0" applyFont="1" applyFill="1"/>
    <xf numFmtId="0" fontId="1" fillId="4" borderId="1" xfId="0" applyFont="1" applyFill="1" applyBorder="1" applyAlignment="1" applyProtection="1">
      <alignment horizontal="center" vertical="center" wrapText="1"/>
      <protection hidden="1"/>
    </xf>
    <xf numFmtId="0" fontId="1" fillId="5" borderId="25" xfId="0" applyFont="1" applyFill="1" applyBorder="1" applyAlignment="1" applyProtection="1">
      <alignment horizontal="center" vertical="center"/>
      <protection hidden="1"/>
    </xf>
    <xf numFmtId="0" fontId="1" fillId="4" borderId="8" xfId="0" applyFont="1" applyFill="1" applyBorder="1" applyAlignment="1" applyProtection="1">
      <alignment horizontal="center" vertical="center"/>
      <protection hidden="1"/>
    </xf>
    <xf numFmtId="0" fontId="1" fillId="4" borderId="1" xfId="0" applyFont="1" applyFill="1" applyBorder="1" applyAlignment="1" applyProtection="1">
      <alignment horizontal="right" wrapText="1" indent="1"/>
    </xf>
    <xf numFmtId="165" fontId="0" fillId="3" borderId="3" xfId="0" applyNumberFormat="1" applyFill="1" applyBorder="1" applyAlignment="1" applyProtection="1">
      <alignment horizontal="left" indent="2"/>
    </xf>
    <xf numFmtId="0" fontId="1" fillId="4" borderId="1" xfId="0" applyFont="1" applyFill="1" applyBorder="1" applyAlignment="1" applyProtection="1">
      <alignment horizontal="center" vertical="center" wrapText="1"/>
    </xf>
    <xf numFmtId="0" fontId="0" fillId="0" borderId="1" xfId="0" applyFont="1" applyBorder="1" applyProtection="1">
      <protection locked="0"/>
    </xf>
    <xf numFmtId="165" fontId="0" fillId="0" borderId="1" xfId="0" applyNumberFormat="1" applyFont="1" applyBorder="1" applyProtection="1">
      <protection locked="0"/>
    </xf>
    <xf numFmtId="0" fontId="2" fillId="0" borderId="1" xfId="0" applyFont="1" applyFill="1" applyBorder="1" applyAlignment="1" applyProtection="1">
      <alignment horizontal="right" vertical="center"/>
      <protection hidden="1"/>
    </xf>
    <xf numFmtId="0" fontId="1" fillId="4" borderId="5" xfId="0" applyFont="1" applyFill="1" applyBorder="1" applyAlignment="1" applyProtection="1">
      <alignment vertical="center" wrapText="1"/>
      <protection hidden="1"/>
    </xf>
    <xf numFmtId="0" fontId="0" fillId="4" borderId="5" xfId="0" applyFont="1" applyFill="1" applyBorder="1" applyAlignment="1" applyProtection="1">
      <alignment vertical="center" wrapText="1"/>
      <protection hidden="1"/>
    </xf>
    <xf numFmtId="0" fontId="0" fillId="4" borderId="5" xfId="0" applyFont="1" applyFill="1" applyBorder="1" applyAlignment="1" applyProtection="1">
      <alignment horizontal="center" vertical="center" wrapText="1"/>
      <protection hidden="1"/>
    </xf>
    <xf numFmtId="165" fontId="2" fillId="3" borderId="4" xfId="0" applyNumberFormat="1" applyFont="1" applyFill="1" applyBorder="1" applyProtection="1">
      <protection hidden="1"/>
    </xf>
    <xf numFmtId="165" fontId="2" fillId="3" borderId="3" xfId="0" applyNumberFormat="1" applyFont="1" applyFill="1" applyBorder="1" applyProtection="1">
      <protection hidden="1"/>
    </xf>
    <xf numFmtId="0" fontId="0" fillId="0" borderId="1" xfId="0" applyBorder="1"/>
    <xf numFmtId="0" fontId="0" fillId="3" borderId="1" xfId="0" applyFill="1" applyBorder="1"/>
    <xf numFmtId="0" fontId="0" fillId="0" borderId="1" xfId="0" applyFill="1" applyBorder="1" applyProtection="1">
      <protection locked="0"/>
    </xf>
    <xf numFmtId="0" fontId="8" fillId="4" borderId="1" xfId="2" applyFill="1" applyBorder="1" applyAlignment="1" applyProtection="1">
      <alignment horizontal="right" indent="1"/>
      <protection hidden="1"/>
    </xf>
    <xf numFmtId="44" fontId="4" fillId="0" borderId="1" xfId="0" applyNumberFormat="1" applyFont="1" applyFill="1" applyBorder="1" applyAlignment="1" applyProtection="1">
      <alignment horizontal="center" vertical="center"/>
      <protection hidden="1"/>
    </xf>
    <xf numFmtId="44" fontId="2" fillId="0" borderId="1" xfId="0" applyNumberFormat="1" applyFont="1" applyFill="1" applyBorder="1" applyAlignment="1" applyProtection="1">
      <alignment horizontal="right" vertical="center"/>
      <protection hidden="1"/>
    </xf>
    <xf numFmtId="44" fontId="0" fillId="3" borderId="1" xfId="0" applyNumberFormat="1" applyFill="1" applyBorder="1" applyAlignment="1" applyProtection="1">
      <alignment horizontal="center"/>
      <protection hidden="1"/>
    </xf>
    <xf numFmtId="44" fontId="0" fillId="0" borderId="0" xfId="0" applyNumberFormat="1"/>
    <xf numFmtId="0" fontId="21" fillId="0" borderId="0" xfId="0" applyFont="1" applyFill="1" applyAlignment="1">
      <alignment horizontal="left" vertical="center" indent="2"/>
    </xf>
    <xf numFmtId="0" fontId="1" fillId="4" borderId="5" xfId="0" applyFont="1" applyFill="1" applyBorder="1" applyAlignment="1" applyProtection="1">
      <alignment horizontal="left" wrapText="1"/>
      <protection hidden="1"/>
    </xf>
    <xf numFmtId="0" fontId="0" fillId="2" borderId="1"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left" wrapText="1" indent="2"/>
      <protection hidden="1"/>
    </xf>
    <xf numFmtId="0" fontId="2" fillId="0" borderId="3" xfId="1" applyFont="1" applyBorder="1" applyAlignment="1" applyProtection="1">
      <alignment horizontal="left" vertical="center" indent="3"/>
      <protection hidden="1"/>
    </xf>
    <xf numFmtId="0" fontId="2" fillId="5" borderId="24" xfId="0" applyFont="1" applyFill="1" applyBorder="1" applyAlignment="1" applyProtection="1">
      <alignment horizontal="center" vertical="center"/>
      <protection hidden="1"/>
    </xf>
    <xf numFmtId="165" fontId="0" fillId="3" borderId="26" xfId="0" applyNumberFormat="1" applyFill="1" applyBorder="1" applyProtection="1">
      <protection locked="0"/>
    </xf>
    <xf numFmtId="0" fontId="0" fillId="3" borderId="1" xfId="0" applyNumberFormat="1" applyFont="1" applyFill="1" applyBorder="1" applyAlignment="1" applyProtection="1">
      <alignment horizontal="center"/>
      <protection hidden="1"/>
    </xf>
    <xf numFmtId="0" fontId="0" fillId="3" borderId="1" xfId="0" applyFill="1" applyBorder="1" applyAlignment="1">
      <alignment horizontal="center" vertical="center"/>
    </xf>
    <xf numFmtId="0" fontId="0" fillId="12" borderId="1" xfId="0" applyFill="1" applyBorder="1" applyProtection="1">
      <protection hidden="1"/>
    </xf>
    <xf numFmtId="165" fontId="0" fillId="3" borderId="2" xfId="0" applyNumberFormat="1" applyFill="1" applyBorder="1" applyAlignment="1" applyProtection="1">
      <alignment horizontal="left" indent="2"/>
    </xf>
    <xf numFmtId="165" fontId="0" fillId="3" borderId="4" xfId="0" applyNumberFormat="1" applyFill="1" applyBorder="1" applyAlignment="1" applyProtection="1">
      <alignment horizontal="left" wrapText="1" indent="2"/>
    </xf>
    <xf numFmtId="0" fontId="0" fillId="0" borderId="0" xfId="0" applyAlignment="1">
      <alignment horizontal="left" wrapText="1" indent="1"/>
    </xf>
    <xf numFmtId="0" fontId="0" fillId="0" borderId="0" xfId="0" applyAlignment="1">
      <alignment horizontal="left" indent="1"/>
    </xf>
    <xf numFmtId="0" fontId="0" fillId="0" borderId="3" xfId="0" applyBorder="1" applyAlignment="1">
      <alignment horizontal="left" wrapText="1" indent="1"/>
    </xf>
    <xf numFmtId="0" fontId="0" fillId="0" borderId="8" xfId="0" applyFont="1" applyBorder="1" applyAlignment="1">
      <alignment horizontal="left" indent="1"/>
    </xf>
    <xf numFmtId="0" fontId="0" fillId="3" borderId="3" xfId="0" applyFill="1" applyBorder="1" applyAlignment="1" applyProtection="1">
      <alignment horizontal="left" wrapText="1" indent="1"/>
      <protection locked="0"/>
    </xf>
    <xf numFmtId="0" fontId="0" fillId="3" borderId="4" xfId="0" applyFill="1" applyBorder="1" applyAlignment="1" applyProtection="1">
      <alignment horizontal="left" wrapText="1" indent="1"/>
      <protection locked="0"/>
    </xf>
    <xf numFmtId="0" fontId="1" fillId="4" borderId="1" xfId="0" applyFont="1" applyFill="1" applyBorder="1" applyAlignment="1" applyProtection="1">
      <alignment horizontal="left" wrapText="1" indent="1"/>
      <protection hidden="1"/>
    </xf>
    <xf numFmtId="0" fontId="2" fillId="5" borderId="24" xfId="0" applyFont="1" applyFill="1" applyBorder="1" applyAlignment="1" applyProtection="1">
      <alignment horizontal="right" wrapText="1" indent="1"/>
      <protection hidden="1"/>
    </xf>
    <xf numFmtId="0" fontId="2" fillId="5" borderId="25" xfId="0" applyFont="1" applyFill="1" applyBorder="1" applyAlignment="1" applyProtection="1">
      <alignment horizontal="right" wrapText="1" indent="1"/>
      <protection hidden="1"/>
    </xf>
    <xf numFmtId="0" fontId="2" fillId="4" borderId="1" xfId="0" applyFont="1" applyFill="1" applyBorder="1" applyAlignment="1" applyProtection="1">
      <alignment horizontal="right" wrapText="1" indent="1"/>
      <protection hidden="1"/>
    </xf>
    <xf numFmtId="0" fontId="1" fillId="4" borderId="1" xfId="0" applyFont="1" applyFill="1" applyBorder="1" applyAlignment="1" applyProtection="1">
      <alignment horizontal="left" wrapText="1" indent="1"/>
    </xf>
    <xf numFmtId="165" fontId="0" fillId="3" borderId="2" xfId="0" applyNumberFormat="1" applyFill="1" applyBorder="1" applyAlignment="1" applyProtection="1">
      <alignment horizontal="left" indent="1"/>
    </xf>
    <xf numFmtId="165" fontId="0" fillId="3" borderId="4" xfId="0" applyNumberFormat="1" applyFill="1" applyBorder="1" applyAlignment="1" applyProtection="1">
      <alignment horizontal="left" wrapText="1" indent="1"/>
    </xf>
    <xf numFmtId="0" fontId="2" fillId="0" borderId="26" xfId="0" applyFont="1" applyBorder="1" applyAlignment="1" applyProtection="1">
      <alignment horizontal="right" wrapText="1" indent="1"/>
      <protection hidden="1"/>
    </xf>
    <xf numFmtId="0" fontId="1" fillId="4" borderId="8" xfId="0" applyFont="1" applyFill="1" applyBorder="1" applyAlignment="1" applyProtection="1">
      <alignment horizontal="left" vertical="center" wrapText="1" indent="1"/>
      <protection hidden="1"/>
    </xf>
    <xf numFmtId="49" fontId="0" fillId="3" borderId="4" xfId="0" applyNumberFormat="1" applyFill="1" applyBorder="1" applyAlignment="1" applyProtection="1">
      <alignment horizontal="center"/>
      <protection locked="0"/>
    </xf>
    <xf numFmtId="0" fontId="2" fillId="0" borderId="13" xfId="0" applyFont="1" applyFill="1" applyBorder="1" applyAlignment="1" applyProtection="1">
      <alignment horizontal="left" vertical="center" indent="2"/>
      <protection hidden="1"/>
    </xf>
    <xf numFmtId="49" fontId="0" fillId="3" borderId="7" xfId="0" applyNumberFormat="1" applyFill="1" applyBorder="1" applyAlignment="1" applyProtection="1">
      <alignment horizontal="center"/>
      <protection locked="0"/>
    </xf>
    <xf numFmtId="0" fontId="0" fillId="4" borderId="2" xfId="0" applyFill="1" applyBorder="1" applyAlignment="1" applyProtection="1">
      <protection hidden="1"/>
    </xf>
    <xf numFmtId="0" fontId="0" fillId="4" borderId="4" xfId="0" applyFill="1" applyBorder="1" applyAlignment="1" applyProtection="1">
      <protection hidden="1"/>
    </xf>
    <xf numFmtId="0" fontId="0" fillId="3" borderId="13" xfId="0" applyFill="1" applyBorder="1" applyAlignment="1" applyProtection="1">
      <alignment horizontal="center" vertical="center" wrapText="1"/>
      <protection locked="0"/>
    </xf>
    <xf numFmtId="0" fontId="0" fillId="3" borderId="13"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left" wrapText="1" indent="1"/>
      <protection hidden="1"/>
    </xf>
    <xf numFmtId="0" fontId="0" fillId="0" borderId="2" xfId="0" applyBorder="1" applyAlignment="1" applyProtection="1">
      <alignment horizontal="left" wrapText="1" indent="3"/>
      <protection hidden="1"/>
    </xf>
    <xf numFmtId="0" fontId="0" fillId="0" borderId="4" xfId="0" applyBorder="1" applyAlignment="1" applyProtection="1">
      <alignment horizontal="left" wrapText="1" indent="3"/>
      <protection hidden="1"/>
    </xf>
    <xf numFmtId="0" fontId="0" fillId="0" borderId="24" xfId="0" applyBorder="1" applyAlignment="1" applyProtection="1">
      <alignment horizontal="left" wrapText="1" indent="3"/>
      <protection hidden="1"/>
    </xf>
    <xf numFmtId="0" fontId="0" fillId="0" borderId="26" xfId="0" applyBorder="1" applyAlignment="1" applyProtection="1">
      <alignment horizontal="left" wrapText="1" indent="3"/>
      <protection hidden="1"/>
    </xf>
    <xf numFmtId="0" fontId="0" fillId="0" borderId="0" xfId="0" applyAlignment="1">
      <alignment horizontal="center" vertical="center"/>
    </xf>
    <xf numFmtId="0" fontId="0" fillId="0" borderId="0" xfId="0" applyAlignment="1">
      <alignment horizontal="center"/>
    </xf>
    <xf numFmtId="0" fontId="8" fillId="5" borderId="24" xfId="2" applyFill="1" applyBorder="1" applyAlignment="1" applyProtection="1">
      <alignment horizontal="right" wrapText="1" indent="1"/>
      <protection hidden="1"/>
    </xf>
    <xf numFmtId="0" fontId="1" fillId="5" borderId="27"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0" fillId="4" borderId="1" xfId="0" applyFont="1" applyFill="1" applyBorder="1" applyAlignment="1" applyProtection="1">
      <alignment horizontal="left" wrapText="1" indent="1"/>
    </xf>
    <xf numFmtId="0" fontId="1" fillId="4" borderId="6" xfId="0" applyFont="1" applyFill="1" applyBorder="1" applyAlignment="1" applyProtection="1">
      <alignment horizontal="left" vertical="center"/>
      <protection hidden="1"/>
    </xf>
    <xf numFmtId="0" fontId="1" fillId="4" borderId="6" xfId="0" applyFont="1" applyFill="1" applyBorder="1" applyAlignment="1" applyProtection="1">
      <alignment horizontal="left" wrapText="1"/>
      <protection hidden="1"/>
    </xf>
    <xf numFmtId="0" fontId="0" fillId="0" borderId="9" xfId="0" applyFont="1" applyBorder="1"/>
    <xf numFmtId="0" fontId="28" fillId="0" borderId="0" xfId="0" applyFont="1" applyFill="1" applyBorder="1" applyAlignment="1" applyProtection="1">
      <alignment horizontal="left" indent="2"/>
      <protection hidden="1"/>
    </xf>
    <xf numFmtId="0" fontId="2" fillId="0" borderId="3" xfId="0" applyFont="1" applyBorder="1" applyAlignment="1" applyProtection="1">
      <alignment horizontal="center" vertical="center"/>
      <protection hidden="1"/>
    </xf>
    <xf numFmtId="0" fontId="2" fillId="0" borderId="3" xfId="0" applyFont="1" applyBorder="1" applyAlignment="1" applyProtection="1">
      <alignment horizontal="left" vertical="center" indent="2"/>
      <protection hidden="1"/>
    </xf>
    <xf numFmtId="0" fontId="28" fillId="0" borderId="3" xfId="0" applyFont="1" applyBorder="1" applyAlignment="1" applyProtection="1">
      <alignment horizontal="left" vertical="center" indent="2"/>
      <protection hidden="1"/>
    </xf>
    <xf numFmtId="0" fontId="2" fillId="0" borderId="9" xfId="0" applyFont="1" applyBorder="1" applyAlignment="1" applyProtection="1">
      <alignment horizontal="center" vertical="center"/>
      <protection hidden="1"/>
    </xf>
    <xf numFmtId="0" fontId="2" fillId="0" borderId="17" xfId="0" applyFont="1" applyBorder="1" applyAlignment="1" applyProtection="1">
      <alignment horizontal="left" vertical="center" indent="2"/>
      <protection hidden="1"/>
    </xf>
    <xf numFmtId="0" fontId="1" fillId="4" borderId="6" xfId="0" applyFont="1" applyFill="1" applyBorder="1" applyAlignment="1" applyProtection="1">
      <alignment horizontal="left" wrapText="1" indent="2"/>
      <protection hidden="1"/>
    </xf>
    <xf numFmtId="0" fontId="28" fillId="0" borderId="0" xfId="0" applyFont="1" applyFill="1" applyBorder="1" applyAlignment="1" applyProtection="1">
      <alignment horizontal="left" indent="3"/>
      <protection hidden="1"/>
    </xf>
    <xf numFmtId="0" fontId="2" fillId="0" borderId="3" xfId="0" applyFont="1" applyBorder="1" applyAlignment="1" applyProtection="1">
      <alignment horizontal="left" vertical="center" indent="3"/>
      <protection hidden="1"/>
    </xf>
    <xf numFmtId="0" fontId="0" fillId="0" borderId="0" xfId="0" applyFont="1" applyFill="1" applyBorder="1" applyAlignment="1" applyProtection="1">
      <alignment horizontal="left" indent="2"/>
      <protection hidden="1"/>
    </xf>
    <xf numFmtId="0" fontId="1" fillId="4" borderId="6" xfId="0" applyFont="1" applyFill="1" applyBorder="1" applyAlignment="1" applyProtection="1">
      <alignment horizontal="left" wrapText="1" indent="1"/>
      <protection hidden="1"/>
    </xf>
    <xf numFmtId="0" fontId="28" fillId="0" borderId="0" xfId="8" applyFont="1" applyFill="1" applyBorder="1" applyAlignment="1" applyProtection="1">
      <alignment horizontal="left" vertical="center" indent="3"/>
      <protection hidden="1"/>
    </xf>
    <xf numFmtId="0" fontId="1" fillId="4" borderId="6" xfId="0" applyFont="1" applyFill="1" applyBorder="1" applyAlignment="1" applyProtection="1">
      <alignment horizontal="left" wrapText="1" indent="3"/>
      <protection hidden="1"/>
    </xf>
    <xf numFmtId="0" fontId="28" fillId="0" borderId="0" xfId="8" applyFont="1" applyFill="1" applyBorder="1" applyAlignment="1" applyProtection="1">
      <alignment horizontal="left" vertical="center" indent="4"/>
      <protection hidden="1"/>
    </xf>
    <xf numFmtId="0" fontId="2" fillId="0" borderId="3" xfId="0" applyFont="1" applyBorder="1" applyAlignment="1" applyProtection="1">
      <alignment horizontal="left" vertical="center" indent="4"/>
      <protection hidden="1"/>
    </xf>
    <xf numFmtId="0" fontId="28" fillId="0" borderId="3" xfId="0" applyFont="1" applyBorder="1" applyAlignment="1" applyProtection="1">
      <alignment horizontal="left" vertical="center" indent="4"/>
      <protection hidden="1"/>
    </xf>
    <xf numFmtId="0" fontId="2" fillId="0" borderId="3" xfId="0" applyFont="1" applyBorder="1" applyAlignment="1" applyProtection="1">
      <alignment horizontal="left" vertical="center" indent="5"/>
      <protection hidden="1"/>
    </xf>
    <xf numFmtId="0" fontId="4" fillId="4" borderId="6" xfId="1" applyFont="1" applyFill="1" applyBorder="1" applyAlignment="1" applyProtection="1">
      <alignment horizontal="right" vertical="center"/>
      <protection hidden="1"/>
    </xf>
    <xf numFmtId="0" fontId="26" fillId="0" borderId="0" xfId="8" applyFont="1" applyFill="1" applyBorder="1" applyAlignment="1" applyProtection="1">
      <alignment horizontal="left" vertical="center" indent="3"/>
      <protection hidden="1"/>
    </xf>
    <xf numFmtId="0" fontId="2" fillId="0" borderId="3" xfId="0" applyFont="1" applyBorder="1" applyAlignment="1" applyProtection="1">
      <alignment horizontal="left" vertical="center" wrapText="1" indent="3"/>
      <protection hidden="1"/>
    </xf>
    <xf numFmtId="0" fontId="1" fillId="4" borderId="1" xfId="0" applyFont="1" applyFill="1" applyBorder="1" applyAlignment="1" applyProtection="1">
      <alignment wrapText="1"/>
      <protection hidden="1"/>
    </xf>
    <xf numFmtId="0" fontId="1" fillId="4" borderId="10" xfId="0" applyFont="1" applyFill="1" applyBorder="1" applyAlignment="1" applyProtection="1">
      <alignment horizontal="left" wrapText="1" indent="1"/>
      <protection hidden="1"/>
    </xf>
    <xf numFmtId="0" fontId="28" fillId="0" borderId="3" xfId="0" applyFont="1" applyBorder="1" applyAlignment="1" applyProtection="1">
      <alignment horizontal="left" vertical="center" indent="3"/>
      <protection hidden="1"/>
    </xf>
    <xf numFmtId="0" fontId="0" fillId="0" borderId="8" xfId="0" applyFont="1" applyBorder="1"/>
    <xf numFmtId="0" fontId="1" fillId="4" borderId="10" xfId="0" applyFont="1" applyFill="1" applyBorder="1" applyAlignment="1" applyProtection="1">
      <alignment horizontal="left" wrapText="1" indent="2"/>
      <protection hidden="1"/>
    </xf>
    <xf numFmtId="0" fontId="1" fillId="4" borderId="10" xfId="0" applyFont="1" applyFill="1" applyBorder="1" applyAlignment="1" applyProtection="1">
      <alignment horizontal="left" wrapText="1" indent="3"/>
      <protection hidden="1"/>
    </xf>
    <xf numFmtId="0" fontId="0" fillId="0" borderId="7" xfId="0" applyFont="1" applyBorder="1"/>
    <xf numFmtId="0" fontId="28" fillId="0" borderId="21" xfId="8" applyFont="1" applyFill="1" applyBorder="1" applyAlignment="1" applyProtection="1">
      <alignment horizontal="left" vertical="center" indent="4"/>
      <protection hidden="1"/>
    </xf>
    <xf numFmtId="0" fontId="26" fillId="0" borderId="20" xfId="8" applyFont="1" applyFill="1" applyBorder="1" applyAlignment="1" applyProtection="1">
      <alignment horizontal="left" vertical="center" indent="4"/>
      <protection hidden="1"/>
    </xf>
    <xf numFmtId="0" fontId="1" fillId="4" borderId="10" xfId="0" applyFont="1" applyFill="1" applyBorder="1" applyAlignment="1" applyProtection="1">
      <alignment horizontal="right" wrapText="1"/>
      <protection hidden="1"/>
    </xf>
    <xf numFmtId="0" fontId="0" fillId="0" borderId="0" xfId="0" applyFont="1" applyFill="1" applyBorder="1" applyAlignment="1" applyProtection="1">
      <alignment horizontal="left" indent="3"/>
      <protection hidden="1"/>
    </xf>
    <xf numFmtId="0" fontId="1" fillId="4" borderId="5" xfId="0" applyFont="1" applyFill="1" applyBorder="1" applyAlignment="1" applyProtection="1">
      <alignment horizontal="left" wrapText="1" indent="3"/>
      <protection hidden="1"/>
    </xf>
    <xf numFmtId="0" fontId="28" fillId="0" borderId="0" xfId="8" applyFont="1" applyFill="1" applyBorder="1" applyAlignment="1" applyProtection="1">
      <alignment horizontal="left" vertical="center" indent="5"/>
      <protection hidden="1"/>
    </xf>
    <xf numFmtId="0" fontId="28" fillId="0" borderId="3" xfId="1" applyFont="1" applyBorder="1" applyAlignment="1" applyProtection="1">
      <alignment horizontal="left" vertical="center" indent="5"/>
      <protection hidden="1"/>
    </xf>
    <xf numFmtId="0" fontId="26" fillId="0" borderId="0" xfId="8" applyFont="1" applyFill="1" applyBorder="1" applyAlignment="1" applyProtection="1">
      <alignment horizontal="left" vertical="center" indent="5"/>
      <protection hidden="1"/>
    </xf>
    <xf numFmtId="0" fontId="26" fillId="0" borderId="0" xfId="8" applyFont="1" applyFill="1" applyBorder="1" applyAlignment="1" applyProtection="1">
      <alignment horizontal="left" vertical="center" indent="4"/>
      <protection hidden="1"/>
    </xf>
    <xf numFmtId="0" fontId="0" fillId="4" borderId="7" xfId="0" applyFont="1" applyFill="1" applyBorder="1" applyAlignment="1" applyProtection="1">
      <alignment horizontal="center" vertical="center"/>
      <protection hidden="1"/>
    </xf>
    <xf numFmtId="0" fontId="4" fillId="4" borderId="21" xfId="1" applyFont="1" applyFill="1" applyBorder="1" applyAlignment="1" applyProtection="1">
      <alignment horizontal="right" vertical="center"/>
      <protection hidden="1"/>
    </xf>
    <xf numFmtId="0" fontId="0" fillId="0" borderId="1" xfId="0" applyBorder="1" applyAlignment="1">
      <alignment horizontal="left" vertical="center" indent="1"/>
    </xf>
    <xf numFmtId="0" fontId="2" fillId="0" borderId="14" xfId="0" applyFont="1" applyBorder="1" applyAlignment="1" applyProtection="1">
      <alignment horizontal="center" vertical="center"/>
      <protection hidden="1"/>
    </xf>
    <xf numFmtId="165" fontId="2" fillId="3" borderId="3" xfId="0" applyNumberFormat="1" applyFont="1" applyFill="1" applyBorder="1" applyAlignment="1" applyProtection="1">
      <alignment horizontal="right" wrapText="1" indent="2"/>
      <protection hidden="1"/>
    </xf>
    <xf numFmtId="0" fontId="0" fillId="0" borderId="0" xfId="8" applyFont="1" applyFill="1" applyBorder="1" applyAlignment="1" applyProtection="1">
      <alignment horizontal="right" vertical="center" wrapText="1" indent="2"/>
      <protection hidden="1"/>
    </xf>
    <xf numFmtId="0" fontId="1" fillId="4" borderId="10" xfId="0" applyFont="1" applyFill="1" applyBorder="1" applyAlignment="1" applyProtection="1">
      <alignment horizontal="right" wrapText="1" indent="1"/>
      <protection hidden="1"/>
    </xf>
    <xf numFmtId="0" fontId="4" fillId="4" borderId="10" xfId="1" applyFont="1" applyFill="1" applyBorder="1" applyAlignment="1" applyProtection="1">
      <alignment horizontal="right" vertical="center" indent="1"/>
      <protection hidden="1"/>
    </xf>
    <xf numFmtId="0" fontId="4" fillId="4" borderId="6" xfId="1" applyFont="1" applyFill="1" applyBorder="1" applyAlignment="1" applyProtection="1">
      <alignment horizontal="right" vertical="center" indent="1"/>
      <protection hidden="1"/>
    </xf>
    <xf numFmtId="0" fontId="1" fillId="4" borderId="6" xfId="0" applyFont="1" applyFill="1" applyBorder="1" applyAlignment="1" applyProtection="1">
      <alignment horizontal="right" wrapText="1" indent="1"/>
      <protection hidden="1"/>
    </xf>
    <xf numFmtId="0" fontId="0" fillId="0" borderId="2" xfId="0" applyFont="1" applyFill="1" applyBorder="1" applyAlignment="1" applyProtection="1">
      <alignment horizontal="center" vertical="center"/>
      <protection hidden="1"/>
    </xf>
    <xf numFmtId="0" fontId="0" fillId="0" borderId="4" xfId="0" applyFont="1" applyBorder="1" applyAlignment="1">
      <alignment horizontal="center"/>
    </xf>
    <xf numFmtId="0" fontId="26" fillId="0" borderId="0" xfId="0" applyFont="1"/>
    <xf numFmtId="0" fontId="26" fillId="0" borderId="0" xfId="0" applyFont="1" applyFill="1" applyAlignment="1">
      <alignment horizontal="center"/>
    </xf>
    <xf numFmtId="0" fontId="26" fillId="0" borderId="0" xfId="0" applyFont="1" applyFill="1" applyAlignment="1">
      <alignment horizontal="right"/>
    </xf>
    <xf numFmtId="0" fontId="26" fillId="0" borderId="0" xfId="0" applyFont="1" applyAlignment="1">
      <alignment horizontal="right"/>
    </xf>
    <xf numFmtId="0" fontId="30" fillId="0" borderId="0" xfId="0" applyFont="1" applyFill="1" applyAlignment="1" applyProtection="1">
      <alignment horizontal="left" vertical="center" indent="1"/>
    </xf>
    <xf numFmtId="0" fontId="26" fillId="0" borderId="0" xfId="0" applyFont="1" applyFill="1"/>
    <xf numFmtId="0" fontId="30" fillId="0" borderId="0" xfId="0" applyFont="1" applyAlignment="1">
      <alignment horizontal="left" vertical="center" indent="1"/>
    </xf>
    <xf numFmtId="0" fontId="30" fillId="0" borderId="0" xfId="0" applyFont="1" applyFill="1" applyAlignment="1">
      <alignment horizontal="left" vertical="center" indent="1"/>
    </xf>
    <xf numFmtId="0" fontId="30" fillId="0" borderId="0" xfId="5" applyFont="1" applyFill="1" applyAlignment="1" applyProtection="1">
      <alignment horizontal="left" vertical="center"/>
    </xf>
    <xf numFmtId="0" fontId="30" fillId="0" borderId="0" xfId="0" applyFont="1" applyAlignment="1">
      <alignment horizontal="left" vertical="center" indent="3"/>
    </xf>
    <xf numFmtId="0" fontId="26" fillId="0" borderId="0" xfId="0" applyFont="1" applyAlignment="1">
      <alignment horizontal="left" indent="3"/>
    </xf>
    <xf numFmtId="0" fontId="26" fillId="0" borderId="0" xfId="0" applyFont="1" applyAlignment="1">
      <alignment horizontal="left" indent="1"/>
    </xf>
    <xf numFmtId="0" fontId="26" fillId="0" borderId="0" xfId="0" applyFont="1" applyAlignment="1">
      <alignment horizontal="left" indent="2"/>
    </xf>
    <xf numFmtId="0" fontId="26" fillId="11" borderId="0" xfId="0" applyFont="1" applyFill="1" applyAlignment="1">
      <alignment horizontal="left" indent="1"/>
    </xf>
    <xf numFmtId="0" fontId="26" fillId="11" borderId="0" xfId="0" applyFont="1" applyFill="1" applyAlignment="1">
      <alignment horizontal="left" indent="2"/>
    </xf>
    <xf numFmtId="0" fontId="26" fillId="11" borderId="0" xfId="0" applyFont="1" applyFill="1"/>
    <xf numFmtId="0" fontId="30" fillId="11" borderId="0" xfId="5" applyFont="1" applyFill="1" applyAlignment="1" applyProtection="1">
      <alignment horizontal="left" vertical="center"/>
    </xf>
    <xf numFmtId="0" fontId="26" fillId="0" borderId="0" xfId="0" applyFont="1" applyFill="1" applyAlignment="1">
      <alignment horizontal="left" indent="2"/>
    </xf>
    <xf numFmtId="0" fontId="26" fillId="0" borderId="0" xfId="0" applyFont="1" applyAlignment="1">
      <alignment horizontal="left" indent="4"/>
    </xf>
    <xf numFmtId="0" fontId="26" fillId="11" borderId="0" xfId="0" applyFont="1" applyFill="1" applyAlignment="1">
      <alignment horizontal="left" indent="3"/>
    </xf>
    <xf numFmtId="0" fontId="26" fillId="0" borderId="0" xfId="0" applyFont="1" applyFill="1" applyAlignment="1">
      <alignment horizontal="left" indent="3"/>
    </xf>
    <xf numFmtId="0" fontId="29" fillId="13" borderId="0" xfId="0" applyFont="1" applyFill="1"/>
    <xf numFmtId="0" fontId="21" fillId="0" borderId="0" xfId="0" applyFont="1" applyFill="1" applyAlignment="1" applyProtection="1">
      <alignment horizontal="left" vertical="center" indent="5"/>
    </xf>
    <xf numFmtId="0" fontId="21" fillId="0" borderId="0" xfId="0" applyFont="1" applyFill="1" applyAlignment="1">
      <alignment horizontal="left" vertical="center" indent="3"/>
    </xf>
    <xf numFmtId="0" fontId="21" fillId="0" borderId="0" xfId="0" applyFont="1" applyFill="1" applyAlignment="1">
      <alignment horizontal="left" indent="2"/>
    </xf>
    <xf numFmtId="0" fontId="22" fillId="0" borderId="0" xfId="0" applyFont="1" applyFill="1" applyAlignment="1" applyProtection="1">
      <alignment horizontal="left" vertical="center" indent="1"/>
    </xf>
    <xf numFmtId="0" fontId="30" fillId="11" borderId="0" xfId="0" applyFont="1" applyFill="1" applyAlignment="1">
      <alignment horizontal="left" vertical="center" indent="1"/>
    </xf>
    <xf numFmtId="0" fontId="2" fillId="11" borderId="0" xfId="0" applyFont="1" applyFill="1" applyAlignment="1">
      <alignment horizontal="right"/>
    </xf>
    <xf numFmtId="0" fontId="26" fillId="11" borderId="0" xfId="0" applyFont="1" applyFill="1" applyAlignment="1">
      <alignment horizontal="right"/>
    </xf>
    <xf numFmtId="14" fontId="0" fillId="0" borderId="0" xfId="0" applyNumberFormat="1"/>
    <xf numFmtId="0" fontId="0" fillId="4" borderId="11" xfId="0" applyFill="1" applyBorder="1" applyAlignment="1" applyProtection="1">
      <protection hidden="1"/>
    </xf>
    <xf numFmtId="0" fontId="0" fillId="4" borderId="21" xfId="0" applyFill="1" applyBorder="1" applyAlignment="1" applyProtection="1">
      <protection hidden="1"/>
    </xf>
    <xf numFmtId="0" fontId="0" fillId="4" borderId="16" xfId="0" applyFill="1" applyBorder="1" applyAlignment="1" applyProtection="1">
      <protection hidden="1"/>
    </xf>
    <xf numFmtId="0" fontId="0" fillId="4" borderId="17" xfId="0" applyFill="1" applyBorder="1" applyAlignment="1" applyProtection="1">
      <protection hidden="1"/>
    </xf>
    <xf numFmtId="0" fontId="0" fillId="4" borderId="18" xfId="0" applyFill="1" applyBorder="1" applyAlignment="1" applyProtection="1">
      <protection hidden="1"/>
    </xf>
    <xf numFmtId="0" fontId="0" fillId="4" borderId="20" xfId="0" applyFill="1" applyBorder="1" applyAlignment="1" applyProtection="1">
      <protection hidden="1"/>
    </xf>
    <xf numFmtId="49" fontId="0" fillId="3" borderId="2" xfId="0" applyNumberFormat="1" applyFill="1" applyBorder="1" applyAlignment="1" applyProtection="1">
      <alignment horizontal="center" vertical="center"/>
      <protection locked="0"/>
    </xf>
    <xf numFmtId="165" fontId="0" fillId="12" borderId="26" xfId="0" applyNumberFormat="1" applyFill="1" applyBorder="1" applyProtection="1"/>
    <xf numFmtId="49" fontId="0" fillId="3" borderId="1" xfId="0" applyNumberFormat="1" applyFill="1" applyBorder="1" applyAlignment="1" applyProtection="1">
      <alignment horizontal="center" vertical="center"/>
      <protection hidden="1"/>
    </xf>
    <xf numFmtId="164" fontId="0" fillId="3" borderId="1" xfId="0" applyNumberFormat="1" applyFont="1" applyFill="1" applyBorder="1" applyAlignment="1" applyProtection="1">
      <alignment horizontal="center" vertical="center"/>
      <protection hidden="1"/>
    </xf>
    <xf numFmtId="0" fontId="0" fillId="3" borderId="0" xfId="0" applyFill="1"/>
    <xf numFmtId="0" fontId="0" fillId="0" borderId="0" xfId="0" applyProtection="1"/>
    <xf numFmtId="0" fontId="0" fillId="12" borderId="0" xfId="0" applyFill="1" applyProtection="1"/>
    <xf numFmtId="0" fontId="0" fillId="3" borderId="0" xfId="0" applyFill="1" applyProtection="1"/>
    <xf numFmtId="0" fontId="0" fillId="3" borderId="0" xfId="0" applyFill="1" applyProtection="1">
      <protection hidden="1"/>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left" indent="1"/>
      <protection locked="0"/>
    </xf>
    <xf numFmtId="165" fontId="2" fillId="14" borderId="3" xfId="0" applyNumberFormat="1" applyFont="1" applyFill="1" applyBorder="1" applyProtection="1">
      <protection hidden="1"/>
    </xf>
    <xf numFmtId="0" fontId="0" fillId="3" borderId="3" xfId="0" applyFont="1" applyFill="1" applyBorder="1" applyAlignment="1" applyProtection="1">
      <alignment horizontal="left" wrapText="1" indent="1"/>
    </xf>
    <xf numFmtId="165" fontId="31" fillId="3" borderId="3" xfId="0" applyNumberFormat="1" applyFont="1" applyFill="1" applyBorder="1" applyAlignment="1" applyProtection="1">
      <alignment horizontal="left" indent="1"/>
    </xf>
    <xf numFmtId="0" fontId="31" fillId="0" borderId="24" xfId="0" applyFont="1" applyBorder="1" applyAlignment="1" applyProtection="1">
      <alignment horizontal="left" wrapText="1" indent="1"/>
      <protection hidden="1"/>
    </xf>
    <xf numFmtId="0" fontId="31" fillId="0" borderId="26" xfId="0" applyFont="1" applyBorder="1" applyAlignment="1" applyProtection="1">
      <alignment horizontal="left" wrapText="1" indent="1"/>
      <protection hidden="1"/>
    </xf>
    <xf numFmtId="0" fontId="31" fillId="0" borderId="26" xfId="0" applyFont="1" applyBorder="1" applyAlignment="1" applyProtection="1">
      <alignment horizontal="right" wrapText="1" indent="1"/>
      <protection hidden="1"/>
    </xf>
    <xf numFmtId="0" fontId="31" fillId="5" borderId="27" xfId="0" applyFont="1" applyFill="1" applyBorder="1" applyAlignment="1" applyProtection="1">
      <alignment horizontal="right" wrapText="1" indent="1"/>
      <protection hidden="1"/>
    </xf>
    <xf numFmtId="0" fontId="31" fillId="0" borderId="27" xfId="0" applyFont="1" applyBorder="1" applyAlignment="1" applyProtection="1">
      <alignment horizontal="left" wrapText="1" indent="1"/>
      <protection hidden="1"/>
    </xf>
    <xf numFmtId="0" fontId="31" fillId="0" borderId="25" xfId="0" applyFont="1" applyBorder="1" applyAlignment="1" applyProtection="1">
      <alignment horizontal="left" wrapText="1" indent="1"/>
      <protection hidden="1"/>
    </xf>
    <xf numFmtId="49" fontId="0" fillId="3" borderId="3" xfId="0" applyNumberFormat="1" applyFont="1" applyFill="1" applyBorder="1" applyAlignment="1" applyProtection="1">
      <alignment horizontal="center" vertical="center" wrapText="1"/>
      <protection locked="0"/>
    </xf>
    <xf numFmtId="165" fontId="0" fillId="3" borderId="2" xfId="0" applyNumberFormat="1" applyFill="1" applyBorder="1" applyProtection="1">
      <protection locked="0" hidden="1"/>
    </xf>
    <xf numFmtId="165" fontId="0" fillId="3" borderId="13" xfId="0" applyNumberFormat="1" applyFill="1" applyBorder="1" applyProtection="1">
      <protection locked="0" hidden="1"/>
    </xf>
    <xf numFmtId="165" fontId="0" fillId="3" borderId="3" xfId="0" applyNumberFormat="1" applyFill="1" applyBorder="1" applyProtection="1">
      <protection locked="0" hidden="1"/>
    </xf>
    <xf numFmtId="165" fontId="0" fillId="3" borderId="4" xfId="0" applyNumberFormat="1" applyFill="1" applyBorder="1" applyProtection="1">
      <protection locked="0" hidden="1"/>
    </xf>
    <xf numFmtId="165" fontId="0" fillId="3" borderId="9" xfId="0" applyNumberFormat="1" applyFill="1" applyBorder="1" applyProtection="1">
      <protection locked="0" hidden="1"/>
    </xf>
    <xf numFmtId="165" fontId="0" fillId="3" borderId="24" xfId="0" applyNumberFormat="1" applyFill="1" applyBorder="1" applyProtection="1">
      <protection locked="0" hidden="1"/>
    </xf>
    <xf numFmtId="165" fontId="0" fillId="3" borderId="25" xfId="0" applyNumberFormat="1" applyFill="1" applyBorder="1" applyProtection="1">
      <protection locked="0" hidden="1"/>
    </xf>
    <xf numFmtId="165" fontId="0" fillId="3" borderId="26" xfId="0" applyNumberFormat="1" applyFill="1" applyBorder="1" applyProtection="1">
      <protection locked="0" hidden="1"/>
    </xf>
    <xf numFmtId="165" fontId="0" fillId="3" borderId="4" xfId="0" applyNumberFormat="1" applyFont="1" applyFill="1" applyBorder="1" applyProtection="1">
      <protection locked="0" hidden="1"/>
    </xf>
    <xf numFmtId="165" fontId="0" fillId="3" borderId="1" xfId="0" applyNumberFormat="1" applyFont="1" applyFill="1" applyBorder="1" applyProtection="1">
      <protection locked="0" hidden="1"/>
    </xf>
    <xf numFmtId="0" fontId="1" fillId="4" borderId="8" xfId="0" applyFont="1" applyFill="1" applyBorder="1" applyAlignment="1" applyProtection="1">
      <alignment horizontal="center" vertical="center" wrapText="1"/>
      <protection hidden="1"/>
    </xf>
    <xf numFmtId="165" fontId="0" fillId="12" borderId="26" xfId="0" applyNumberFormat="1" applyFill="1" applyBorder="1" applyProtection="1">
      <protection hidden="1"/>
    </xf>
    <xf numFmtId="165" fontId="0" fillId="12" borderId="25" xfId="0" applyNumberFormat="1" applyFill="1" applyBorder="1" applyProtection="1"/>
    <xf numFmtId="165" fontId="0" fillId="12" borderId="25" xfId="0" applyNumberFormat="1" applyFill="1" applyBorder="1" applyProtection="1">
      <protection hidden="1"/>
    </xf>
    <xf numFmtId="166" fontId="0" fillId="12" borderId="26" xfId="7" applyNumberFormat="1" applyFont="1" applyFill="1" applyBorder="1" applyProtection="1"/>
    <xf numFmtId="166" fontId="0" fillId="12" borderId="26" xfId="7" applyNumberFormat="1" applyFont="1" applyFill="1" applyBorder="1" applyProtection="1">
      <protection hidden="1"/>
    </xf>
    <xf numFmtId="166" fontId="0" fillId="12" borderId="25" xfId="7" applyNumberFormat="1" applyFont="1" applyFill="1" applyBorder="1" applyProtection="1">
      <protection hidden="1"/>
    </xf>
    <xf numFmtId="165" fontId="0" fillId="12" borderId="3" xfId="0" applyNumberFormat="1" applyFill="1" applyBorder="1" applyProtection="1"/>
    <xf numFmtId="165" fontId="0" fillId="12" borderId="3" xfId="0" applyNumberFormat="1" applyFill="1" applyBorder="1" applyProtection="1">
      <protection hidden="1"/>
    </xf>
    <xf numFmtId="165" fontId="0" fillId="3" borderId="3" xfId="0" applyNumberFormat="1" applyFill="1" applyBorder="1" applyProtection="1"/>
    <xf numFmtId="165" fontId="0" fillId="3" borderId="3" xfId="0" applyNumberFormat="1" applyFill="1" applyBorder="1" applyProtection="1">
      <protection hidden="1"/>
    </xf>
    <xf numFmtId="165" fontId="0" fillId="12" borderId="4" xfId="0" applyNumberFormat="1" applyFill="1" applyBorder="1" applyProtection="1"/>
    <xf numFmtId="165" fontId="0" fillId="12" borderId="4" xfId="0" applyNumberFormat="1" applyFill="1" applyBorder="1" applyProtection="1">
      <protection hidden="1"/>
    </xf>
    <xf numFmtId="165" fontId="0" fillId="6" borderId="1" xfId="0" applyNumberFormat="1" applyFill="1" applyBorder="1" applyProtection="1">
      <protection hidden="1"/>
    </xf>
    <xf numFmtId="0" fontId="0" fillId="3" borderId="1" xfId="0" applyFill="1" applyBorder="1" applyProtection="1">
      <protection locked="0"/>
    </xf>
    <xf numFmtId="0" fontId="14" fillId="9" borderId="1" xfId="4" applyNumberFormat="1" applyFont="1" applyFill="1" applyBorder="1" applyAlignment="1">
      <alignment horizontal="justify" vertical="center"/>
    </xf>
    <xf numFmtId="0" fontId="14" fillId="8" borderId="16" xfId="4" applyFont="1" applyFill="1" applyBorder="1" applyAlignment="1">
      <alignment horizontal="justify" vertical="center" wrapText="1"/>
    </xf>
    <xf numFmtId="0" fontId="14" fillId="8" borderId="0" xfId="4" applyFont="1" applyFill="1" applyBorder="1" applyAlignment="1">
      <alignment horizontal="justify" vertical="center" wrapText="1"/>
    </xf>
    <xf numFmtId="0" fontId="14" fillId="8" borderId="17" xfId="4" applyFont="1" applyFill="1" applyBorder="1" applyAlignment="1">
      <alignment horizontal="justify" vertical="center" wrapText="1"/>
    </xf>
    <xf numFmtId="0" fontId="20" fillId="8" borderId="11" xfId="4" applyFont="1" applyFill="1" applyBorder="1" applyAlignment="1">
      <alignment horizontal="justify" vertical="center" wrapText="1"/>
    </xf>
    <xf numFmtId="0" fontId="20" fillId="8" borderId="12" xfId="4" applyFont="1" applyFill="1" applyBorder="1" applyAlignment="1">
      <alignment horizontal="justify" vertical="center" wrapText="1"/>
    </xf>
    <xf numFmtId="0" fontId="20" fillId="8" borderId="21" xfId="4" applyFont="1" applyFill="1" applyBorder="1" applyAlignment="1">
      <alignment horizontal="justify" vertical="center" wrapText="1"/>
    </xf>
    <xf numFmtId="0" fontId="14" fillId="8" borderId="11" xfId="4" applyFont="1" applyFill="1" applyBorder="1" applyAlignment="1">
      <alignment horizontal="justify" vertical="center" wrapText="1"/>
    </xf>
    <xf numFmtId="0" fontId="14" fillId="8" borderId="12" xfId="4" applyFont="1" applyFill="1" applyBorder="1" applyAlignment="1">
      <alignment horizontal="justify" vertical="center" wrapText="1"/>
    </xf>
    <xf numFmtId="0" fontId="14" fillId="8" borderId="21" xfId="4" applyFont="1" applyFill="1" applyBorder="1" applyAlignment="1">
      <alignment horizontal="justify" vertical="center" wrapText="1"/>
    </xf>
    <xf numFmtId="0" fontId="14" fillId="8" borderId="5" xfId="4" applyFont="1" applyFill="1" applyBorder="1" applyAlignment="1">
      <alignment horizontal="justify" vertical="center" wrapText="1"/>
    </xf>
    <xf numFmtId="0" fontId="14" fillId="8" borderId="10" xfId="4" applyFont="1" applyFill="1" applyBorder="1" applyAlignment="1">
      <alignment horizontal="justify" vertical="center" wrapText="1"/>
    </xf>
    <xf numFmtId="0" fontId="14" fillId="8" borderId="6" xfId="4" applyFont="1" applyFill="1" applyBorder="1" applyAlignment="1">
      <alignment horizontal="justify" vertical="center" wrapText="1"/>
    </xf>
    <xf numFmtId="0" fontId="17" fillId="7" borderId="5" xfId="4" applyFont="1" applyFill="1" applyBorder="1" applyAlignment="1">
      <alignment horizontal="center" vertical="center"/>
    </xf>
    <xf numFmtId="0" fontId="17" fillId="7" borderId="10" xfId="4" applyFont="1" applyFill="1" applyBorder="1" applyAlignment="1">
      <alignment horizontal="center" vertical="center"/>
    </xf>
    <xf numFmtId="0" fontId="17" fillId="7" borderId="6" xfId="4" applyFont="1" applyFill="1" applyBorder="1" applyAlignment="1">
      <alignment horizontal="center" vertical="center"/>
    </xf>
    <xf numFmtId="0" fontId="14" fillId="8" borderId="1" xfId="4" applyFont="1" applyFill="1" applyBorder="1" applyAlignment="1">
      <alignment horizontal="justify" vertical="center"/>
    </xf>
    <xf numFmtId="0" fontId="14" fillId="9" borderId="1" xfId="4" applyNumberFormat="1" applyFont="1" applyFill="1" applyBorder="1" applyAlignment="1">
      <alignment horizontal="justify" vertical="center" wrapText="1"/>
    </xf>
    <xf numFmtId="0" fontId="19" fillId="8" borderId="11" xfId="4" applyFont="1" applyFill="1" applyBorder="1" applyAlignment="1">
      <alignment horizontal="justify" vertical="center" wrapText="1"/>
    </xf>
    <xf numFmtId="0" fontId="19" fillId="8" borderId="12" xfId="4" applyFont="1" applyFill="1" applyBorder="1" applyAlignment="1">
      <alignment horizontal="justify" vertical="center" wrapText="1"/>
    </xf>
    <xf numFmtId="0" fontId="19" fillId="8" borderId="21" xfId="4" applyFont="1" applyFill="1" applyBorder="1" applyAlignment="1">
      <alignment horizontal="justify" vertical="center" wrapText="1"/>
    </xf>
    <xf numFmtId="0" fontId="14" fillId="9" borderId="16" xfId="4" applyNumberFormat="1" applyFont="1" applyFill="1" applyBorder="1" applyAlignment="1">
      <alignment horizontal="justify" vertical="center"/>
    </xf>
    <xf numFmtId="0" fontId="14" fillId="9" borderId="0" xfId="4" applyNumberFormat="1" applyFont="1" applyFill="1" applyBorder="1" applyAlignment="1">
      <alignment horizontal="justify" vertical="center"/>
    </xf>
    <xf numFmtId="0" fontId="14" fillId="9" borderId="17" xfId="4" applyNumberFormat="1" applyFont="1" applyFill="1" applyBorder="1" applyAlignment="1">
      <alignment horizontal="justify" vertical="center"/>
    </xf>
    <xf numFmtId="0" fontId="14" fillId="9" borderId="18" xfId="4" applyFont="1" applyFill="1" applyBorder="1" applyAlignment="1">
      <alignment horizontal="justify" vertical="center" wrapText="1"/>
    </xf>
    <xf numFmtId="0" fontId="14" fillId="9" borderId="19" xfId="4" applyFont="1" applyFill="1" applyBorder="1" applyAlignment="1">
      <alignment horizontal="justify" vertical="center" wrapText="1"/>
    </xf>
    <xf numFmtId="0" fontId="14" fillId="9" borderId="20" xfId="4" applyFont="1" applyFill="1" applyBorder="1" applyAlignment="1">
      <alignment horizontal="justify" vertical="center" wrapText="1"/>
    </xf>
    <xf numFmtId="0" fontId="14" fillId="9" borderId="5" xfId="4" applyFont="1" applyFill="1" applyBorder="1" applyAlignment="1">
      <alignment horizontal="left" vertical="center"/>
    </xf>
    <xf numFmtId="0" fontId="14" fillId="9" borderId="10" xfId="4" applyFont="1" applyFill="1" applyBorder="1" applyAlignment="1">
      <alignment horizontal="left" vertical="center"/>
    </xf>
    <xf numFmtId="0" fontId="14" fillId="9" borderId="5" xfId="4" applyFont="1" applyFill="1" applyBorder="1" applyAlignment="1">
      <alignment horizontal="left" vertical="center" wrapText="1"/>
    </xf>
    <xf numFmtId="0" fontId="14" fillId="9" borderId="10" xfId="4" applyFont="1" applyFill="1" applyBorder="1" applyAlignment="1">
      <alignment horizontal="left" vertical="center" wrapText="1"/>
    </xf>
    <xf numFmtId="0" fontId="17" fillId="7" borderId="5" xfId="4" applyFont="1" applyFill="1" applyBorder="1" applyAlignment="1">
      <alignment horizontal="center" vertical="center" wrapText="1"/>
    </xf>
    <xf numFmtId="0" fontId="17" fillId="7" borderId="10" xfId="4" applyFont="1" applyFill="1" applyBorder="1" applyAlignment="1">
      <alignment horizontal="center" vertical="center" wrapText="1"/>
    </xf>
    <xf numFmtId="0" fontId="17" fillId="7" borderId="6" xfId="4" applyFont="1" applyFill="1" applyBorder="1" applyAlignment="1">
      <alignment horizontal="center" vertical="center" wrapText="1"/>
    </xf>
    <xf numFmtId="0" fontId="18" fillId="8" borderId="11" xfId="4" applyFont="1" applyFill="1" applyBorder="1" applyAlignment="1">
      <alignment horizontal="justify" vertical="top" wrapText="1"/>
    </xf>
    <xf numFmtId="0" fontId="18" fillId="8" borderId="12" xfId="4" applyFont="1" applyFill="1" applyBorder="1" applyAlignment="1">
      <alignment horizontal="justify" vertical="top" wrapText="1"/>
    </xf>
    <xf numFmtId="0" fontId="18" fillId="8" borderId="21" xfId="4" applyFont="1" applyFill="1" applyBorder="1" applyAlignment="1">
      <alignment horizontal="justify" vertical="top" wrapText="1"/>
    </xf>
    <xf numFmtId="0" fontId="10" fillId="7" borderId="5" xfId="3" applyFont="1" applyFill="1" applyBorder="1" applyAlignment="1">
      <alignment vertical="center" wrapText="1"/>
    </xf>
    <xf numFmtId="0" fontId="10" fillId="7" borderId="10" xfId="3" applyFont="1" applyFill="1" applyBorder="1" applyAlignment="1">
      <alignment vertical="center" wrapText="1"/>
    </xf>
    <xf numFmtId="0" fontId="10" fillId="7" borderId="6" xfId="3" applyFont="1" applyFill="1" applyBorder="1" applyAlignment="1">
      <alignment vertical="center" wrapText="1"/>
    </xf>
    <xf numFmtId="0" fontId="8" fillId="0" borderId="5" xfId="2" applyBorder="1" applyAlignment="1" applyProtection="1">
      <alignment vertical="center"/>
    </xf>
    <xf numFmtId="0" fontId="8" fillId="0" borderId="10" xfId="2" applyBorder="1" applyAlignment="1" applyProtection="1"/>
    <xf numFmtId="0" fontId="8" fillId="0" borderId="6" xfId="2" applyBorder="1" applyAlignment="1" applyProtection="1"/>
    <xf numFmtId="0" fontId="8" fillId="0" borderId="10" xfId="2" applyBorder="1" applyAlignment="1" applyProtection="1">
      <alignment vertical="center"/>
    </xf>
    <xf numFmtId="0" fontId="8" fillId="0" borderId="6" xfId="2" applyBorder="1" applyAlignment="1" applyProtection="1">
      <alignment vertical="center"/>
    </xf>
    <xf numFmtId="0" fontId="12" fillId="7" borderId="5" xfId="3" applyFont="1" applyFill="1" applyBorder="1" applyAlignment="1">
      <alignment horizontal="center" vertical="center" wrapText="1"/>
    </xf>
    <xf numFmtId="0" fontId="13" fillId="7" borderId="10" xfId="3" applyFont="1" applyFill="1" applyBorder="1" applyAlignment="1">
      <alignment horizontal="center" vertical="center" wrapText="1"/>
    </xf>
    <xf numFmtId="0" fontId="13" fillId="7" borderId="6" xfId="3" applyFont="1" applyFill="1" applyBorder="1" applyAlignment="1">
      <alignment horizontal="center" vertical="center" wrapText="1"/>
    </xf>
    <xf numFmtId="0" fontId="14" fillId="9" borderId="7" xfId="3" applyNumberFormat="1" applyFont="1" applyFill="1" applyBorder="1" applyAlignment="1">
      <alignment horizontal="justify" vertical="center" wrapText="1"/>
    </xf>
    <xf numFmtId="0" fontId="14" fillId="9" borderId="8" xfId="3" applyNumberFormat="1" applyFont="1" applyFill="1" applyBorder="1" applyAlignment="1">
      <alignment horizontal="justify" vertical="center" wrapText="1"/>
    </xf>
    <xf numFmtId="0" fontId="14" fillId="8" borderId="0" xfId="4" applyFont="1" applyFill="1" applyBorder="1" applyAlignment="1">
      <alignment horizontal="justify" vertical="center"/>
    </xf>
    <xf numFmtId="0" fontId="14" fillId="8" borderId="17" xfId="4" applyFont="1" applyFill="1" applyBorder="1" applyAlignment="1">
      <alignment horizontal="justify" vertical="center"/>
    </xf>
    <xf numFmtId="0" fontId="14" fillId="8" borderId="16" xfId="4" applyFont="1" applyFill="1" applyBorder="1" applyAlignment="1">
      <alignment horizontal="left" vertical="center" wrapText="1"/>
    </xf>
    <xf numFmtId="0" fontId="14" fillId="8" borderId="0" xfId="4" applyFont="1" applyFill="1" applyBorder="1" applyAlignment="1">
      <alignment horizontal="left" vertical="center" wrapText="1"/>
    </xf>
    <xf numFmtId="0" fontId="14" fillId="8" borderId="17" xfId="4" applyFont="1" applyFill="1" applyBorder="1" applyAlignment="1">
      <alignment horizontal="left" vertical="center" wrapText="1"/>
    </xf>
    <xf numFmtId="0" fontId="25" fillId="2" borderId="5" xfId="0" applyFont="1" applyFill="1" applyBorder="1" applyAlignment="1" applyProtection="1">
      <alignment horizontal="center" vertical="center"/>
      <protection hidden="1"/>
    </xf>
    <xf numFmtId="0" fontId="25" fillId="2" borderId="10" xfId="0" applyFont="1" applyFill="1" applyBorder="1" applyAlignment="1" applyProtection="1">
      <alignment horizontal="center" vertical="center"/>
      <protection hidden="1"/>
    </xf>
    <xf numFmtId="0" fontId="25" fillId="2" borderId="6" xfId="0" applyFont="1" applyFill="1" applyBorder="1" applyAlignment="1" applyProtection="1">
      <alignment horizontal="center" vertical="center"/>
      <protection hidden="1"/>
    </xf>
    <xf numFmtId="0" fontId="0" fillId="4" borderId="5" xfId="0" applyFill="1" applyBorder="1" applyAlignment="1" applyProtection="1">
      <alignment horizontal="center" vertical="center" wrapText="1"/>
      <protection hidden="1"/>
    </xf>
    <xf numFmtId="0" fontId="0" fillId="4" borderId="6" xfId="0" applyFill="1" applyBorder="1" applyAlignment="1" applyProtection="1">
      <alignment horizontal="center" vertical="center" wrapText="1"/>
      <protection hidden="1"/>
    </xf>
    <xf numFmtId="0" fontId="0" fillId="4" borderId="11" xfId="0" applyFill="1" applyBorder="1" applyAlignment="1" applyProtection="1">
      <alignment horizontal="center"/>
      <protection hidden="1"/>
    </xf>
    <xf numFmtId="0" fontId="0" fillId="4" borderId="21" xfId="0" applyFill="1" applyBorder="1" applyAlignment="1" applyProtection="1">
      <alignment horizontal="center"/>
      <protection hidden="1"/>
    </xf>
    <xf numFmtId="0" fontId="0" fillId="4" borderId="18" xfId="0" applyFill="1" applyBorder="1" applyAlignment="1" applyProtection="1">
      <alignment horizontal="center"/>
      <protection hidden="1"/>
    </xf>
    <xf numFmtId="0" fontId="0" fillId="4" borderId="20" xfId="0" applyFill="1" applyBorder="1" applyAlignment="1" applyProtection="1">
      <alignment horizontal="center"/>
      <protection hidden="1"/>
    </xf>
    <xf numFmtId="0" fontId="0" fillId="4" borderId="16" xfId="0" applyFill="1" applyBorder="1" applyAlignment="1" applyProtection="1">
      <alignment horizontal="center"/>
      <protection hidden="1"/>
    </xf>
    <xf numFmtId="0" fontId="0" fillId="4" borderId="17" xfId="0" applyFill="1" applyBorder="1" applyAlignment="1" applyProtection="1">
      <alignment horizontal="center"/>
      <protection hidden="1"/>
    </xf>
    <xf numFmtId="165" fontId="1" fillId="4" borderId="5" xfId="0" applyNumberFormat="1" applyFont="1" applyFill="1" applyBorder="1" applyAlignment="1" applyProtection="1">
      <alignment horizontal="center" wrapText="1"/>
      <protection hidden="1"/>
    </xf>
    <xf numFmtId="165" fontId="1" fillId="4" borderId="6" xfId="0" applyNumberFormat="1" applyFont="1" applyFill="1" applyBorder="1" applyAlignment="1" applyProtection="1">
      <alignment horizontal="center" wrapText="1"/>
      <protection hidden="1"/>
    </xf>
    <xf numFmtId="0" fontId="34" fillId="2" borderId="5" xfId="0" applyFont="1" applyFill="1" applyBorder="1" applyAlignment="1" applyProtection="1">
      <alignment horizontal="center" vertical="center" wrapText="1"/>
      <protection hidden="1"/>
    </xf>
    <xf numFmtId="0" fontId="35" fillId="0" borderId="10" xfId="0" applyFont="1" applyBorder="1"/>
    <xf numFmtId="0" fontId="35" fillId="0" borderId="6" xfId="0" applyFont="1" applyBorder="1"/>
    <xf numFmtId="0" fontId="2" fillId="2" borderId="5"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165" fontId="32" fillId="4" borderId="5" xfId="0" applyNumberFormat="1" applyFont="1" applyFill="1" applyBorder="1" applyAlignment="1" applyProtection="1">
      <alignment horizontal="center" vertical="center" wrapText="1"/>
      <protection hidden="1"/>
    </xf>
    <xf numFmtId="165" fontId="32" fillId="4" borderId="10" xfId="0" applyNumberFormat="1" applyFont="1" applyFill="1" applyBorder="1" applyAlignment="1" applyProtection="1">
      <alignment horizontal="center" vertical="center" wrapText="1"/>
      <protection hidden="1"/>
    </xf>
    <xf numFmtId="165" fontId="32" fillId="4" borderId="6" xfId="0" applyNumberFormat="1" applyFont="1" applyFill="1" applyBorder="1" applyAlignment="1" applyProtection="1">
      <alignment horizontal="center" vertical="center" wrapText="1"/>
      <protection hidden="1"/>
    </xf>
    <xf numFmtId="0" fontId="2" fillId="5" borderId="5" xfId="0" applyFont="1" applyFill="1" applyBorder="1" applyAlignment="1" applyProtection="1">
      <alignment horizontal="right" vertical="center" wrapText="1"/>
      <protection hidden="1"/>
    </xf>
    <xf numFmtId="0" fontId="2" fillId="5" borderId="6" xfId="0" applyFont="1" applyFill="1" applyBorder="1" applyAlignment="1" applyProtection="1">
      <alignment horizontal="right" vertical="center" wrapText="1"/>
      <protection hidden="1"/>
    </xf>
    <xf numFmtId="0" fontId="7" fillId="2" borderId="5"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4" borderId="5" xfId="0" applyFont="1" applyFill="1" applyBorder="1" applyAlignment="1" applyProtection="1">
      <alignment horizontal="center" wrapText="1"/>
      <protection hidden="1"/>
    </xf>
    <xf numFmtId="0" fontId="1" fillId="4" borderId="10" xfId="0" applyFont="1" applyFill="1" applyBorder="1" applyAlignment="1" applyProtection="1">
      <alignment horizontal="center" wrapText="1"/>
      <protection hidden="1"/>
    </xf>
    <xf numFmtId="0" fontId="1" fillId="4" borderId="6" xfId="0" applyFont="1" applyFill="1" applyBorder="1" applyAlignment="1" applyProtection="1">
      <alignment horizontal="center" wrapText="1"/>
      <protection hidden="1"/>
    </xf>
    <xf numFmtId="165" fontId="1" fillId="4" borderId="11" xfId="0" applyNumberFormat="1" applyFont="1" applyFill="1" applyBorder="1" applyAlignment="1" applyProtection="1">
      <alignment horizontal="center" wrapText="1"/>
      <protection hidden="1"/>
    </xf>
    <xf numFmtId="165" fontId="1" fillId="4" borderId="21" xfId="0" applyNumberFormat="1" applyFont="1" applyFill="1" applyBorder="1" applyAlignment="1" applyProtection="1">
      <alignment horizontal="center" wrapText="1"/>
      <protection hidden="1"/>
    </xf>
    <xf numFmtId="165" fontId="1" fillId="4" borderId="1" xfId="0" applyNumberFormat="1" applyFont="1" applyFill="1" applyBorder="1" applyAlignment="1" applyProtection="1">
      <alignment horizontal="center" wrapText="1"/>
      <protection hidden="1"/>
    </xf>
    <xf numFmtId="0" fontId="24" fillId="2" borderId="5" xfId="0" applyFont="1" applyFill="1" applyBorder="1" applyAlignment="1" applyProtection="1">
      <alignment horizontal="center" vertical="center" wrapText="1"/>
      <protection hidden="1"/>
    </xf>
    <xf numFmtId="0" fontId="24" fillId="2" borderId="10" xfId="0" applyFont="1" applyFill="1" applyBorder="1" applyAlignment="1" applyProtection="1">
      <alignment horizontal="center" vertical="center" wrapText="1"/>
      <protection hidden="1"/>
    </xf>
    <xf numFmtId="0" fontId="24" fillId="2" borderId="6" xfId="0" applyFont="1" applyFill="1" applyBorder="1" applyAlignment="1" applyProtection="1">
      <alignment horizontal="center" vertical="center" wrapText="1"/>
      <protection hidden="1"/>
    </xf>
    <xf numFmtId="0" fontId="1" fillId="4" borderId="5" xfId="0" applyNumberFormat="1" applyFont="1" applyFill="1" applyBorder="1" applyAlignment="1" applyProtection="1">
      <alignment horizontal="center" wrapText="1"/>
      <protection hidden="1"/>
    </xf>
    <xf numFmtId="0" fontId="1" fillId="4" borderId="6" xfId="0" applyNumberFormat="1" applyFont="1" applyFill="1" applyBorder="1" applyAlignment="1" applyProtection="1">
      <alignment horizontal="center" wrapText="1"/>
      <protection hidden="1"/>
    </xf>
    <xf numFmtId="0" fontId="29" fillId="2" borderId="5" xfId="0" applyFont="1" applyFill="1" applyBorder="1" applyAlignment="1" applyProtection="1">
      <alignment horizontal="center" vertical="center"/>
    </xf>
    <xf numFmtId="0" fontId="29" fillId="2" borderId="10"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7" fillId="4" borderId="5" xfId="0" applyFont="1" applyFill="1" applyBorder="1" applyAlignment="1" applyProtection="1">
      <alignment horizontal="center" vertical="center" wrapText="1"/>
      <protection hidden="1"/>
    </xf>
    <xf numFmtId="0" fontId="7" fillId="4" borderId="6" xfId="0" applyFont="1" applyFill="1" applyBorder="1" applyAlignment="1" applyProtection="1">
      <alignment horizontal="center" vertical="center" wrapText="1"/>
      <protection hidden="1"/>
    </xf>
    <xf numFmtId="0" fontId="27" fillId="2" borderId="5" xfId="0" applyFont="1" applyFill="1" applyBorder="1" applyAlignment="1" applyProtection="1">
      <alignment horizontal="center" vertical="center" wrapText="1"/>
      <protection hidden="1"/>
    </xf>
    <xf numFmtId="0" fontId="27" fillId="2" borderId="6" xfId="0" applyFont="1" applyFill="1" applyBorder="1" applyAlignment="1" applyProtection="1">
      <alignment horizontal="center" vertical="center" wrapText="1"/>
      <protection hidden="1"/>
    </xf>
  </cellXfs>
  <cellStyles count="9">
    <cellStyle name="Hyperlink" xfId="2" builtinId="8"/>
    <cellStyle name="Normal" xfId="0" builtinId="0"/>
    <cellStyle name="Normal 10" xfId="1"/>
    <cellStyle name="Normal 13" xfId="6"/>
    <cellStyle name="Normal 2" xfId="4"/>
    <cellStyle name="Normal 2 2" xfId="8"/>
    <cellStyle name="Normal 2 4" xfId="3"/>
    <cellStyle name="Normal 3 3" xfId="5"/>
    <cellStyle name="Percent" xfId="7" builtinId="5"/>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1" defaultTableStyle="TableStyleMedium2" defaultPivotStyle="PivotStyleMedium9">
    <tableStyle name="MySqlDefault" pivot="0" table="0" count="0"/>
  </tableStyles>
  <colors>
    <mruColors>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361952</xdr:colOff>
      <xdr:row>0</xdr:row>
      <xdr:rowOff>0</xdr:rowOff>
    </xdr:from>
    <xdr:to>
      <xdr:col>13</xdr:col>
      <xdr:colOff>0</xdr:colOff>
      <xdr:row>5</xdr:row>
      <xdr:rowOff>57150</xdr:rowOff>
    </xdr:to>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257927" y="0"/>
          <a:ext cx="1857373"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224120</xdr:colOff>
      <xdr:row>7</xdr:row>
      <xdr:rowOff>123266</xdr:rowOff>
    </xdr:from>
    <xdr:to>
      <xdr:col>3</xdr:col>
      <xdr:colOff>1322297</xdr:colOff>
      <xdr:row>7</xdr:row>
      <xdr:rowOff>374279</xdr:rowOff>
    </xdr:to>
    <xdr:sp macro="[0]!home" textlink="">
      <xdr:nvSpPr>
        <xdr:cNvPr id="6" name="Rectangle 5"/>
        <xdr:cNvSpPr/>
      </xdr:nvSpPr>
      <xdr:spPr>
        <a:xfrm>
          <a:off x="571502" y="123266"/>
          <a:ext cx="1098177" cy="25101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3</xdr:col>
      <xdr:colOff>1557620</xdr:colOff>
      <xdr:row>7</xdr:row>
      <xdr:rowOff>142316</xdr:rowOff>
    </xdr:from>
    <xdr:to>
      <xdr:col>3</xdr:col>
      <xdr:colOff>2655797</xdr:colOff>
      <xdr:row>7</xdr:row>
      <xdr:rowOff>388845</xdr:rowOff>
    </xdr:to>
    <xdr:sp macro="[0]!'ValidateGeneralInfo 1'" textlink="">
      <xdr:nvSpPr>
        <xdr:cNvPr id="7" name="Rectangle 6"/>
        <xdr:cNvSpPr/>
      </xdr:nvSpPr>
      <xdr:spPr>
        <a:xfrm>
          <a:off x="1905002" y="142316"/>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362786</xdr:colOff>
      <xdr:row>81</xdr:row>
      <xdr:rowOff>67237</xdr:rowOff>
    </xdr:from>
    <xdr:to>
      <xdr:col>5</xdr:col>
      <xdr:colOff>1516991</xdr:colOff>
      <xdr:row>81</xdr:row>
      <xdr:rowOff>381001</xdr:rowOff>
    </xdr:to>
    <xdr:sp macro="[0]!opentextblock" textlink="">
      <xdr:nvSpPr>
        <xdr:cNvPr id="3" name="Rounded Rectangle 2"/>
        <xdr:cNvSpPr/>
      </xdr:nvSpPr>
      <xdr:spPr>
        <a:xfrm>
          <a:off x="5803942" y="20748393"/>
          <a:ext cx="1154205" cy="313764"/>
        </a:xfrm>
        <a:prstGeom prst="roundRect">
          <a:avLst/>
        </a:prstGeom>
        <a:solidFill>
          <a:srgbClr val="C00000"/>
        </a:solidFill>
        <a:ln w="25400" cap="flat" cmpd="sng" algn="ctr">
          <a:solidFill>
            <a:srgbClr val="4F81BD">
              <a:shade val="50000"/>
            </a:srgbClr>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78442</xdr:rowOff>
    </xdr:from>
    <xdr:to>
      <xdr:col>4</xdr:col>
      <xdr:colOff>1098177</xdr:colOff>
      <xdr:row>6</xdr:row>
      <xdr:rowOff>329455</xdr:rowOff>
    </xdr:to>
    <xdr:sp macro="[0]!home" textlink="">
      <xdr:nvSpPr>
        <xdr:cNvPr id="8" name="Rectangle 7"/>
        <xdr:cNvSpPr/>
      </xdr:nvSpPr>
      <xdr:spPr>
        <a:xfrm>
          <a:off x="705971" y="1467971"/>
          <a:ext cx="1098177" cy="25101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97492</xdr:rowOff>
    </xdr:from>
    <xdr:to>
      <xdr:col>4</xdr:col>
      <xdr:colOff>2431677</xdr:colOff>
      <xdr:row>6</xdr:row>
      <xdr:rowOff>344021</xdr:rowOff>
    </xdr:to>
    <xdr:sp macro="[0]!'ValidateFinanceResult 1'" textlink="">
      <xdr:nvSpPr>
        <xdr:cNvPr id="9" name="Rectangle 8"/>
        <xdr:cNvSpPr/>
      </xdr:nvSpPr>
      <xdr:spPr>
        <a:xfrm>
          <a:off x="2039471" y="1487021"/>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84</xdr:row>
      <xdr:rowOff>66675</xdr:rowOff>
    </xdr:from>
    <xdr:to>
      <xdr:col>5</xdr:col>
      <xdr:colOff>1304925</xdr:colOff>
      <xdr:row>84</xdr:row>
      <xdr:rowOff>369794</xdr:rowOff>
    </xdr:to>
    <xdr:sp macro="[0]!opentextblock" textlink="">
      <xdr:nvSpPr>
        <xdr:cNvPr id="4" name="Rounded Rectangle 3"/>
        <xdr:cNvSpPr/>
      </xdr:nvSpPr>
      <xdr:spPr>
        <a:xfrm>
          <a:off x="4171950" y="16687800"/>
          <a:ext cx="1219200" cy="303119"/>
        </a:xfrm>
        <a:prstGeom prst="roundRect">
          <a:avLst/>
        </a:prstGeom>
        <a:solidFill>
          <a:srgbClr val="C00000"/>
        </a:solidFill>
        <a:ln w="25400" cap="flat" cmpd="sng" algn="ctr">
          <a:solidFill>
            <a:srgbClr val="4F81BD">
              <a:shade val="50000"/>
            </a:srgbClr>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85725</xdr:rowOff>
    </xdr:from>
    <xdr:to>
      <xdr:col>4</xdr:col>
      <xdr:colOff>1098177</xdr:colOff>
      <xdr:row>6</xdr:row>
      <xdr:rowOff>336738</xdr:rowOff>
    </xdr:to>
    <xdr:sp macro="[0]!home" textlink="">
      <xdr:nvSpPr>
        <xdr:cNvPr id="8" name="Rectangle 7"/>
        <xdr:cNvSpPr/>
      </xdr:nvSpPr>
      <xdr:spPr>
        <a:xfrm>
          <a:off x="742950" y="85725"/>
          <a:ext cx="1098177" cy="25101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104775</xdr:rowOff>
    </xdr:from>
    <xdr:to>
      <xdr:col>4</xdr:col>
      <xdr:colOff>2431677</xdr:colOff>
      <xdr:row>6</xdr:row>
      <xdr:rowOff>351304</xdr:rowOff>
    </xdr:to>
    <xdr:sp macro="[0]!'ValidateBalanceSheet 1'" textlink="">
      <xdr:nvSpPr>
        <xdr:cNvPr id="9" name="Rectangle 8"/>
        <xdr:cNvSpPr/>
      </xdr:nvSpPr>
      <xdr:spPr>
        <a:xfrm>
          <a:off x="2076450" y="104775"/>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997332</xdr:colOff>
      <xdr:row>6</xdr:row>
      <xdr:rowOff>112060</xdr:rowOff>
    </xdr:from>
    <xdr:to>
      <xdr:col>4</xdr:col>
      <xdr:colOff>2173949</xdr:colOff>
      <xdr:row>6</xdr:row>
      <xdr:rowOff>369795</xdr:rowOff>
    </xdr:to>
    <xdr:sp macro="[0]!'ValidateSegment 1'" textlink="">
      <xdr:nvSpPr>
        <xdr:cNvPr id="7" name="Rectangle 6"/>
        <xdr:cNvSpPr/>
      </xdr:nvSpPr>
      <xdr:spPr>
        <a:xfrm>
          <a:off x="1949832" y="112060"/>
          <a:ext cx="1176617" cy="257735"/>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392214</xdr:colOff>
      <xdr:row>6</xdr:row>
      <xdr:rowOff>112060</xdr:rowOff>
    </xdr:from>
    <xdr:to>
      <xdr:col>4</xdr:col>
      <xdr:colOff>862861</xdr:colOff>
      <xdr:row>6</xdr:row>
      <xdr:rowOff>358590</xdr:rowOff>
    </xdr:to>
    <xdr:sp macro="[0]!home" textlink="">
      <xdr:nvSpPr>
        <xdr:cNvPr id="8" name="Rectangle 7"/>
        <xdr:cNvSpPr/>
      </xdr:nvSpPr>
      <xdr:spPr>
        <a:xfrm>
          <a:off x="739596" y="112060"/>
          <a:ext cx="1075765" cy="246530"/>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5</xdr:col>
      <xdr:colOff>67235</xdr:colOff>
      <xdr:row>74</xdr:row>
      <xdr:rowOff>78442</xdr:rowOff>
    </xdr:from>
    <xdr:to>
      <xdr:col>5</xdr:col>
      <xdr:colOff>1154206</xdr:colOff>
      <xdr:row>74</xdr:row>
      <xdr:rowOff>358589</xdr:rowOff>
    </xdr:to>
    <xdr:sp macro="[0]!opentextblock" textlink="">
      <xdr:nvSpPr>
        <xdr:cNvPr id="6" name="Rounded Rectangle 5"/>
        <xdr:cNvSpPr/>
      </xdr:nvSpPr>
      <xdr:spPr>
        <a:xfrm>
          <a:off x="5647764" y="14612471"/>
          <a:ext cx="1086971" cy="280147"/>
        </a:xfrm>
        <a:prstGeom prst="roundRect">
          <a:avLst/>
        </a:prstGeom>
        <a:solidFill>
          <a:srgbClr val="C00000"/>
        </a:solidFill>
        <a:ln w="25400" cap="flat" cmpd="sng" algn="ctr">
          <a:solidFill>
            <a:srgbClr val="4F81BD">
              <a:shade val="50000"/>
            </a:srgbClr>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257175</xdr:colOff>
      <xdr:row>12</xdr:row>
      <xdr:rowOff>47625</xdr:rowOff>
    </xdr:from>
    <xdr:to>
      <xdr:col>3</xdr:col>
      <xdr:colOff>988695</xdr:colOff>
      <xdr:row>12</xdr:row>
      <xdr:rowOff>276225</xdr:rowOff>
    </xdr:to>
    <xdr:sp macro="[0]!Add_NotReclassified" textlink="">
      <xdr:nvSpPr>
        <xdr:cNvPr id="3" name="Rounded Rectangle 2"/>
        <xdr:cNvSpPr/>
      </xdr:nvSpPr>
      <xdr:spPr>
        <a:xfrm>
          <a:off x="5295900" y="2847975"/>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4</xdr:col>
      <xdr:colOff>238125</xdr:colOff>
      <xdr:row>12</xdr:row>
      <xdr:rowOff>47625</xdr:rowOff>
    </xdr:from>
    <xdr:to>
      <xdr:col>4</xdr:col>
      <xdr:colOff>969645</xdr:colOff>
      <xdr:row>12</xdr:row>
      <xdr:rowOff>276225</xdr:rowOff>
    </xdr:to>
    <xdr:sp macro="[0]!Del_NotReclassified" textlink="">
      <xdr:nvSpPr>
        <xdr:cNvPr id="9" name="Rounded Rectangle 8"/>
        <xdr:cNvSpPr/>
      </xdr:nvSpPr>
      <xdr:spPr>
        <a:xfrm>
          <a:off x="8791575" y="2571750"/>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4</xdr:col>
      <xdr:colOff>238125</xdr:colOff>
      <xdr:row>17</xdr:row>
      <xdr:rowOff>47625</xdr:rowOff>
    </xdr:from>
    <xdr:to>
      <xdr:col>4</xdr:col>
      <xdr:colOff>969645</xdr:colOff>
      <xdr:row>17</xdr:row>
      <xdr:rowOff>276225</xdr:rowOff>
    </xdr:to>
    <xdr:sp macro="[0]!Del_Reclassified" textlink="">
      <xdr:nvSpPr>
        <xdr:cNvPr id="12" name="Rounded Rectangle 11"/>
        <xdr:cNvSpPr/>
      </xdr:nvSpPr>
      <xdr:spPr>
        <a:xfrm>
          <a:off x="6505575" y="3619500"/>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3</xdr:col>
      <xdr:colOff>247650</xdr:colOff>
      <xdr:row>17</xdr:row>
      <xdr:rowOff>47625</xdr:rowOff>
    </xdr:from>
    <xdr:to>
      <xdr:col>3</xdr:col>
      <xdr:colOff>979170</xdr:colOff>
      <xdr:row>17</xdr:row>
      <xdr:rowOff>276225</xdr:rowOff>
    </xdr:to>
    <xdr:sp macro="[0]!Add_Reclassified" textlink="">
      <xdr:nvSpPr>
        <xdr:cNvPr id="13" name="Rounded Rectangle 12"/>
        <xdr:cNvSpPr/>
      </xdr:nvSpPr>
      <xdr:spPr>
        <a:xfrm>
          <a:off x="5286375" y="3619500"/>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2</xdr:col>
      <xdr:colOff>390525</xdr:colOff>
      <xdr:row>3</xdr:row>
      <xdr:rowOff>66675</xdr:rowOff>
    </xdr:from>
    <xdr:to>
      <xdr:col>2</xdr:col>
      <xdr:colOff>1488702</xdr:colOff>
      <xdr:row>4</xdr:row>
      <xdr:rowOff>108138</xdr:rowOff>
    </xdr:to>
    <xdr:sp macro="[0]!home" textlink="">
      <xdr:nvSpPr>
        <xdr:cNvPr id="16" name="Rectangle 15"/>
        <xdr:cNvSpPr/>
      </xdr:nvSpPr>
      <xdr:spPr>
        <a:xfrm>
          <a:off x="1009650" y="66675"/>
          <a:ext cx="1098177" cy="23196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2</xdr:col>
      <xdr:colOff>1724025</xdr:colOff>
      <xdr:row>3</xdr:row>
      <xdr:rowOff>66675</xdr:rowOff>
    </xdr:from>
    <xdr:to>
      <xdr:col>2</xdr:col>
      <xdr:colOff>2822202</xdr:colOff>
      <xdr:row>4</xdr:row>
      <xdr:rowOff>122704</xdr:rowOff>
    </xdr:to>
    <xdr:sp macro="[0]!'ValidateOCI 1'" textlink="">
      <xdr:nvSpPr>
        <xdr:cNvPr id="17" name="Rectangle 16"/>
        <xdr:cNvSpPr/>
      </xdr:nvSpPr>
      <xdr:spPr>
        <a:xfrm>
          <a:off x="2343150" y="66675"/>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kumimoji="0" sz="1100" b="0" i="0" u="none" strike="noStrike" kern="0" cap="none" spc="0" normalizeH="0" baseline="0" noProof="0">
            <a:ln>
              <a:noFill/>
            </a:ln>
            <a:solidFill>
              <a:sysClr val="windowText" lastClr="000000"/>
            </a:solidFill>
            <a:effectLst/>
            <a:uLnTx/>
            <a:uFillTx/>
            <a:latin typeface="Calibri"/>
            <a:ea typeface="+mn-ea"/>
            <a:cs typeface="+mn-cs"/>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9"/>
  <dimension ref="A1:M52"/>
  <sheetViews>
    <sheetView showGridLines="0" topLeftCell="A1048576"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5703125" customWidth="1"/>
    <col min="12" max="12" width="3.28515625" customWidth="1"/>
    <col min="13" max="13" width="5.28515625" customWidth="1"/>
    <col min="14" max="16384" width="9.140625" hidden="1"/>
  </cols>
  <sheetData>
    <row r="1" spans="4:10"/>
    <row r="2" spans="4:10"/>
    <row r="3" spans="4:10"/>
    <row r="4" spans="4:10"/>
    <row r="5" spans="4:10"/>
    <row r="6" spans="4:10">
      <c r="E6" s="375" t="s">
        <v>111</v>
      </c>
      <c r="F6" s="376"/>
      <c r="G6" s="376"/>
      <c r="H6" s="376"/>
      <c r="I6" s="377"/>
    </row>
    <row r="7" spans="4:10">
      <c r="E7" s="68" t="s">
        <v>112</v>
      </c>
      <c r="F7" s="378" t="s">
        <v>113</v>
      </c>
      <c r="G7" s="379"/>
      <c r="H7" s="379"/>
      <c r="I7" s="380"/>
    </row>
    <row r="8" spans="4:10">
      <c r="E8" s="68" t="s">
        <v>114</v>
      </c>
      <c r="F8" s="378" t="s">
        <v>115</v>
      </c>
      <c r="G8" s="381"/>
      <c r="H8" s="381"/>
      <c r="I8" s="382"/>
    </row>
    <row r="9" spans="4:10">
      <c r="E9" s="68" t="s">
        <v>116</v>
      </c>
      <c r="F9" s="378" t="s">
        <v>117</v>
      </c>
      <c r="G9" s="381"/>
      <c r="H9" s="381"/>
      <c r="I9" s="382"/>
    </row>
    <row r="10" spans="4:10">
      <c r="E10" s="68" t="s">
        <v>118</v>
      </c>
      <c r="F10" s="378" t="s">
        <v>362</v>
      </c>
      <c r="G10" s="381"/>
      <c r="H10" s="381"/>
      <c r="I10" s="382"/>
    </row>
    <row r="11" spans="4:10">
      <c r="I11" s="69"/>
    </row>
    <row r="12" spans="4:10">
      <c r="I12" s="69"/>
    </row>
    <row r="13" spans="4:10">
      <c r="D13" s="383" t="s">
        <v>119</v>
      </c>
      <c r="E13" s="384"/>
      <c r="F13" s="384"/>
      <c r="G13" s="384"/>
      <c r="H13" s="384"/>
      <c r="I13" s="384"/>
      <c r="J13" s="385"/>
    </row>
    <row r="14" spans="4:10" ht="35.25" customHeight="1">
      <c r="D14" s="386" t="s">
        <v>301</v>
      </c>
      <c r="E14" s="386"/>
      <c r="F14" s="386"/>
      <c r="G14" s="386"/>
      <c r="H14" s="386"/>
      <c r="I14" s="386"/>
      <c r="J14" s="386"/>
    </row>
    <row r="15" spans="4:10" ht="43.5" customHeight="1">
      <c r="D15" s="387" t="s">
        <v>259</v>
      </c>
      <c r="E15" s="387"/>
      <c r="F15" s="387"/>
      <c r="G15" s="387"/>
      <c r="H15" s="387"/>
      <c r="I15" s="387"/>
      <c r="J15" s="387"/>
    </row>
    <row r="16" spans="4:10">
      <c r="D16" s="70"/>
      <c r="E16" s="70"/>
      <c r="F16" s="70"/>
      <c r="G16" s="70"/>
      <c r="H16" s="70"/>
      <c r="I16" s="71"/>
      <c r="J16" s="70"/>
    </row>
    <row r="17" spans="4:10">
      <c r="I17" s="69"/>
    </row>
    <row r="18" spans="4:10" ht="15.75">
      <c r="D18" s="369" t="s">
        <v>120</v>
      </c>
      <c r="E18" s="370"/>
      <c r="F18" s="370"/>
      <c r="G18" s="370"/>
      <c r="H18" s="370"/>
      <c r="I18" s="370"/>
      <c r="J18" s="371"/>
    </row>
    <row r="19" spans="4:10">
      <c r="D19" s="339" t="s">
        <v>121</v>
      </c>
      <c r="E19" s="388"/>
      <c r="F19" s="388"/>
      <c r="G19" s="388"/>
      <c r="H19" s="388"/>
      <c r="I19" s="388"/>
      <c r="J19" s="389"/>
    </row>
    <row r="20" spans="4:10">
      <c r="D20" s="390" t="s">
        <v>122</v>
      </c>
      <c r="E20" s="391"/>
      <c r="F20" s="391"/>
      <c r="G20" s="391"/>
      <c r="H20" s="391"/>
      <c r="I20" s="391"/>
      <c r="J20" s="392"/>
    </row>
    <row r="21" spans="4:10">
      <c r="D21" s="359" t="s">
        <v>123</v>
      </c>
      <c r="E21" s="360"/>
      <c r="F21" s="360"/>
      <c r="G21" s="360"/>
      <c r="H21" s="360"/>
      <c r="I21" s="360"/>
      <c r="J21" s="361"/>
    </row>
    <row r="22" spans="4:10" ht="20.25" customHeight="1">
      <c r="D22" s="359" t="s">
        <v>124</v>
      </c>
      <c r="E22" s="360"/>
      <c r="F22" s="360"/>
      <c r="G22" s="360"/>
      <c r="H22" s="360"/>
      <c r="I22" s="360"/>
      <c r="J22" s="361"/>
    </row>
    <row r="23" spans="4:10" ht="33" customHeight="1">
      <c r="D23" s="362" t="s">
        <v>125</v>
      </c>
      <c r="E23" s="363"/>
      <c r="F23" s="363"/>
      <c r="G23" s="363"/>
      <c r="H23" s="363"/>
      <c r="I23" s="363"/>
      <c r="J23" s="364"/>
    </row>
    <row r="24" spans="4:10">
      <c r="I24" s="69"/>
    </row>
    <row r="25" spans="4:10">
      <c r="I25" s="69"/>
    </row>
    <row r="26" spans="4:10" ht="15.75">
      <c r="D26" s="351" t="s">
        <v>126</v>
      </c>
      <c r="E26" s="352"/>
      <c r="F26" s="352"/>
      <c r="G26" s="352"/>
      <c r="H26" s="352"/>
      <c r="I26" s="352"/>
      <c r="J26" s="353"/>
    </row>
    <row r="27" spans="4:10">
      <c r="D27" s="72">
        <v>1</v>
      </c>
      <c r="E27" s="365" t="s">
        <v>127</v>
      </c>
      <c r="F27" s="366"/>
      <c r="G27" s="366"/>
      <c r="H27" s="366"/>
      <c r="I27" s="366"/>
      <c r="J27" s="73" t="s">
        <v>128</v>
      </c>
    </row>
    <row r="28" spans="4:10">
      <c r="D28" s="72">
        <v>2</v>
      </c>
      <c r="E28" s="365" t="s">
        <v>257</v>
      </c>
      <c r="F28" s="366"/>
      <c r="G28" s="366"/>
      <c r="H28" s="366"/>
      <c r="I28" s="366"/>
      <c r="J28" s="73" t="s">
        <v>129</v>
      </c>
    </row>
    <row r="29" spans="4:10">
      <c r="D29" s="72">
        <v>3</v>
      </c>
      <c r="E29" s="365" t="s">
        <v>130</v>
      </c>
      <c r="F29" s="366"/>
      <c r="G29" s="366"/>
      <c r="H29" s="366"/>
      <c r="I29" s="366"/>
      <c r="J29" s="73" t="s">
        <v>258</v>
      </c>
    </row>
    <row r="30" spans="4:10" ht="30.75" customHeight="1">
      <c r="D30" s="72">
        <v>4</v>
      </c>
      <c r="E30" s="367" t="s">
        <v>131</v>
      </c>
      <c r="F30" s="368"/>
      <c r="G30" s="368"/>
      <c r="H30" s="368"/>
      <c r="I30" s="368"/>
      <c r="J30" s="73" t="s">
        <v>132</v>
      </c>
    </row>
    <row r="31" spans="4:10">
      <c r="D31" s="72">
        <v>5</v>
      </c>
      <c r="E31" s="365" t="s">
        <v>363</v>
      </c>
      <c r="F31" s="366"/>
      <c r="G31" s="366"/>
      <c r="H31" s="366"/>
      <c r="I31" s="366"/>
      <c r="J31" s="73" t="s">
        <v>364</v>
      </c>
    </row>
    <row r="32" spans="4:10">
      <c r="I32" s="69"/>
    </row>
    <row r="33" spans="4:10" ht="15.75">
      <c r="D33" s="369" t="s">
        <v>295</v>
      </c>
      <c r="E33" s="370"/>
      <c r="F33" s="370"/>
      <c r="G33" s="370"/>
      <c r="H33" s="370"/>
      <c r="I33" s="370"/>
      <c r="J33" s="371"/>
    </row>
    <row r="34" spans="4:10" ht="56.25" customHeight="1">
      <c r="D34" s="372" t="s">
        <v>304</v>
      </c>
      <c r="E34" s="373"/>
      <c r="F34" s="373"/>
      <c r="G34" s="373"/>
      <c r="H34" s="373"/>
      <c r="I34" s="373"/>
      <c r="J34" s="374"/>
    </row>
    <row r="35" spans="4:10" ht="45" customHeight="1">
      <c r="D35" s="356" t="s">
        <v>142</v>
      </c>
      <c r="E35" s="357"/>
      <c r="F35" s="357"/>
      <c r="G35" s="357"/>
      <c r="H35" s="357"/>
      <c r="I35" s="357"/>
      <c r="J35" s="358"/>
    </row>
    <row r="36" spans="4:10" ht="57.75" customHeight="1">
      <c r="D36" s="356" t="s">
        <v>143</v>
      </c>
      <c r="E36" s="357"/>
      <c r="F36" s="357"/>
      <c r="G36" s="357"/>
      <c r="H36" s="357"/>
      <c r="I36" s="357"/>
      <c r="J36" s="358"/>
    </row>
    <row r="37" spans="4:10" ht="22.5" customHeight="1">
      <c r="D37" s="339" t="s">
        <v>133</v>
      </c>
      <c r="E37" s="340"/>
      <c r="F37" s="340"/>
      <c r="G37" s="340"/>
      <c r="H37" s="340"/>
      <c r="I37" s="340"/>
      <c r="J37" s="341"/>
    </row>
    <row r="38" spans="4:10" ht="53.25" customHeight="1">
      <c r="D38" s="342" t="s">
        <v>141</v>
      </c>
      <c r="E38" s="343"/>
      <c r="F38" s="343"/>
      <c r="G38" s="343"/>
      <c r="H38" s="343"/>
      <c r="I38" s="343"/>
      <c r="J38" s="344"/>
    </row>
    <row r="39" spans="4:10" ht="70.5" customHeight="1">
      <c r="D39" s="345" t="s">
        <v>144</v>
      </c>
      <c r="E39" s="346"/>
      <c r="F39" s="346"/>
      <c r="G39" s="346"/>
      <c r="H39" s="346"/>
      <c r="I39" s="346"/>
      <c r="J39" s="347"/>
    </row>
    <row r="40" spans="4:10" ht="52.5" customHeight="1">
      <c r="D40" s="348" t="s">
        <v>145</v>
      </c>
      <c r="E40" s="349"/>
      <c r="F40" s="349"/>
      <c r="G40" s="349"/>
      <c r="H40" s="349"/>
      <c r="I40" s="349"/>
      <c r="J40" s="350"/>
    </row>
    <row r="41" spans="4:10">
      <c r="I41" s="69"/>
    </row>
    <row r="42" spans="4:10">
      <c r="I42" s="69"/>
    </row>
    <row r="43" spans="4:10" ht="23.25" customHeight="1">
      <c r="D43" s="351" t="s">
        <v>260</v>
      </c>
      <c r="E43" s="352"/>
      <c r="F43" s="352"/>
      <c r="G43" s="352"/>
      <c r="H43" s="352"/>
      <c r="I43" s="352"/>
      <c r="J43" s="353"/>
    </row>
    <row r="44" spans="4:10" ht="21.75" customHeight="1">
      <c r="D44" s="354" t="s">
        <v>134</v>
      </c>
      <c r="E44" s="354"/>
      <c r="F44" s="354"/>
      <c r="G44" s="354"/>
      <c r="H44" s="354"/>
      <c r="I44" s="354"/>
      <c r="J44" s="354"/>
    </row>
    <row r="45" spans="4:10" ht="21.75" customHeight="1">
      <c r="D45" s="354" t="s">
        <v>135</v>
      </c>
      <c r="E45" s="354"/>
      <c r="F45" s="354"/>
      <c r="G45" s="354"/>
      <c r="H45" s="354"/>
      <c r="I45" s="354"/>
      <c r="J45" s="354"/>
    </row>
    <row r="46" spans="4:10" ht="19.5" customHeight="1">
      <c r="D46" s="354" t="s">
        <v>136</v>
      </c>
      <c r="E46" s="354"/>
      <c r="F46" s="354"/>
      <c r="G46" s="354"/>
      <c r="H46" s="354"/>
      <c r="I46" s="354"/>
      <c r="J46" s="354"/>
    </row>
    <row r="47" spans="4:10" ht="39" customHeight="1">
      <c r="D47" s="354" t="s">
        <v>137</v>
      </c>
      <c r="E47" s="354"/>
      <c r="F47" s="354"/>
      <c r="G47" s="354"/>
      <c r="H47" s="354"/>
      <c r="I47" s="354"/>
      <c r="J47" s="354"/>
    </row>
    <row r="48" spans="4:10" ht="33.75" customHeight="1">
      <c r="D48" s="354" t="s">
        <v>138</v>
      </c>
      <c r="E48" s="354"/>
      <c r="F48" s="354"/>
      <c r="G48" s="354"/>
      <c r="H48" s="354"/>
      <c r="I48" s="354"/>
      <c r="J48" s="354"/>
    </row>
    <row r="49" spans="4:10" ht="25.5" customHeight="1">
      <c r="D49" s="355" t="s">
        <v>139</v>
      </c>
      <c r="E49" s="338"/>
      <c r="F49" s="338"/>
      <c r="G49" s="338"/>
      <c r="H49" s="338"/>
      <c r="I49" s="338"/>
      <c r="J49" s="338"/>
    </row>
    <row r="50" spans="4:10" ht="23.25" customHeight="1">
      <c r="D50" s="338" t="s">
        <v>140</v>
      </c>
      <c r="E50" s="338"/>
      <c r="F50" s="338"/>
      <c r="G50" s="338"/>
      <c r="H50" s="338"/>
      <c r="I50" s="338"/>
      <c r="J50" s="338"/>
    </row>
    <row r="51" spans="4:10"/>
    <row r="52" spans="4:10"/>
  </sheetData>
  <sheetProtection password="F884" sheet="1" objects="1" scenarios="1"/>
  <mergeCells count="36">
    <mergeCell ref="D21:J21"/>
    <mergeCell ref="E6:I6"/>
    <mergeCell ref="F7:I7"/>
    <mergeCell ref="F8:I8"/>
    <mergeCell ref="F9:I9"/>
    <mergeCell ref="F10:I10"/>
    <mergeCell ref="D13:J13"/>
    <mergeCell ref="D14:J14"/>
    <mergeCell ref="D15:J15"/>
    <mergeCell ref="D18:J18"/>
    <mergeCell ref="D19:J19"/>
    <mergeCell ref="D20:J20"/>
    <mergeCell ref="D36:J36"/>
    <mergeCell ref="D22:J22"/>
    <mergeCell ref="D23:J23"/>
    <mergeCell ref="D26:J26"/>
    <mergeCell ref="E27:I27"/>
    <mergeCell ref="E28:I28"/>
    <mergeCell ref="E29:I29"/>
    <mergeCell ref="E30:I30"/>
    <mergeCell ref="D33:J33"/>
    <mergeCell ref="D34:J34"/>
    <mergeCell ref="D35:J35"/>
    <mergeCell ref="E31:I31"/>
    <mergeCell ref="D50:J50"/>
    <mergeCell ref="D37:J37"/>
    <mergeCell ref="D38:J38"/>
    <mergeCell ref="D39:J39"/>
    <mergeCell ref="D40:J40"/>
    <mergeCell ref="D43:J43"/>
    <mergeCell ref="D44:J44"/>
    <mergeCell ref="D45:J45"/>
    <mergeCell ref="D46:J46"/>
    <mergeCell ref="D47:J47"/>
    <mergeCell ref="D48:J48"/>
    <mergeCell ref="D49:J49"/>
  </mergeCells>
  <hyperlinks>
    <hyperlink ref="J27" location="'General Info'!A1" display="General Info"/>
    <hyperlink ref="J28" location="'Financial Results'!A1" display="Quarterly"/>
    <hyperlink ref="J29" location="'Asset Liabilities'!A1" display="Balance Sheet"/>
    <hyperlink ref="J30" location="Segment!A1" display="Segment"/>
    <hyperlink ref="F7:I7" location="Index!D13" display="Overview"/>
    <hyperlink ref="F8:I8" location="Index!D18" display="Before you begin"/>
    <hyperlink ref="F9:I9" location="Index!D26" display="Index"/>
    <hyperlink ref="F10:I10" location="Index!D43" display="Steps for filing - Financial Results - Ind AS Format"/>
    <hyperlink ref="J31" location="OCI!A3" display="OCI"/>
  </hyperlinks>
  <pageMargins left="0.7" right="0.7" top="0.75" bottom="0.75" header="0.3" footer="0.3"/>
  <pageSetup orientation="portrait" horizontalDpi="4294967295" verticalDpi="4294967295" r:id="rId1"/>
  <ignoredErrors>
    <ignoredError sqref="E7:E10" numberStoredAsText="1"/>
  </ignoredErrors>
  <drawing r:id="rId2"/>
</worksheet>
</file>

<file path=xl/worksheets/sheet2.xml><?xml version="1.0" encoding="utf-8"?>
<worksheet xmlns="http://schemas.openxmlformats.org/spreadsheetml/2006/main" xmlns:r="http://schemas.openxmlformats.org/officeDocument/2006/relationships">
  <sheetPr codeName="Sheet1"/>
  <dimension ref="A1:XFC71"/>
  <sheetViews>
    <sheetView showGridLines="0" topLeftCell="A8" workbookViewId="0">
      <selection activeCell="F25" sqref="F25"/>
    </sheetView>
  </sheetViews>
  <sheetFormatPr defaultColWidth="0" defaultRowHeight="15" zeroHeight="1"/>
  <cols>
    <col min="1" max="2" width="1.7109375" customWidth="1"/>
    <col min="3" max="3" width="1.85546875" customWidth="1"/>
    <col min="4" max="4" width="55.5703125" customWidth="1"/>
    <col min="5" max="5" width="32.42578125" customWidth="1"/>
    <col min="6" max="6" width="8.42578125" customWidth="1"/>
    <col min="7" max="7" width="8.28515625" customWidth="1"/>
    <col min="8" max="8" width="2.28515625" customWidth="1"/>
    <col min="9" max="9" width="1.5703125" customWidth="1"/>
    <col min="10" max="10" width="2.28515625" customWidth="1"/>
    <col min="11" max="18" width="2" hidden="1"/>
    <col min="19" max="19" width="13.5703125" hidden="1"/>
    <col min="20" max="20" width="20.140625" hidden="1"/>
    <col min="21" max="16383" width="1.7109375" hidden="1"/>
    <col min="16384" max="16384" width="2" hidden="1"/>
  </cols>
  <sheetData>
    <row r="1" spans="4:21" hidden="1"/>
    <row r="2" spans="4:21" hidden="1">
      <c r="R2" t="s">
        <v>12</v>
      </c>
      <c r="T2" t="s">
        <v>17</v>
      </c>
    </row>
    <row r="3" spans="4:21" hidden="1">
      <c r="Q3" t="s">
        <v>15</v>
      </c>
      <c r="R3" t="s">
        <v>51</v>
      </c>
      <c r="T3" t="s">
        <v>56</v>
      </c>
    </row>
    <row r="4" spans="4:21" hidden="1">
      <c r="Q4" t="s">
        <v>50</v>
      </c>
      <c r="R4" t="s">
        <v>52</v>
      </c>
      <c r="S4" t="s">
        <v>297</v>
      </c>
    </row>
    <row r="5" spans="4:21" hidden="1">
      <c r="R5" t="s">
        <v>53</v>
      </c>
      <c r="S5" t="s">
        <v>298</v>
      </c>
      <c r="T5" t="s">
        <v>299</v>
      </c>
      <c r="U5" t="s">
        <v>57</v>
      </c>
    </row>
    <row r="6" spans="4:21" hidden="1">
      <c r="R6" t="s">
        <v>303</v>
      </c>
      <c r="S6" t="s">
        <v>55</v>
      </c>
      <c r="T6" t="s">
        <v>57</v>
      </c>
      <c r="U6" t="s">
        <v>58</v>
      </c>
    </row>
    <row r="7" spans="4:21" hidden="1">
      <c r="R7" t="s">
        <v>54</v>
      </c>
      <c r="T7" t="s">
        <v>300</v>
      </c>
    </row>
    <row r="8" spans="4:21" ht="39.950000000000003" customHeight="1">
      <c r="T8" t="s">
        <v>58</v>
      </c>
    </row>
    <row r="9" spans="4:21" ht="24.95" customHeight="1">
      <c r="D9" s="393" t="s">
        <v>0</v>
      </c>
      <c r="E9" s="394"/>
      <c r="F9" s="394"/>
      <c r="G9" s="395"/>
    </row>
    <row r="10" spans="4:21" ht="20.100000000000001" customHeight="1">
      <c r="D10" s="20" t="s">
        <v>1</v>
      </c>
      <c r="E10" s="111">
        <v>530883</v>
      </c>
      <c r="F10" s="398"/>
      <c r="G10" s="399"/>
      <c r="O10" t="s">
        <v>283</v>
      </c>
    </row>
    <row r="11" spans="4:21" ht="20.100000000000001" customHeight="1">
      <c r="D11" s="21" t="s">
        <v>2</v>
      </c>
      <c r="E11" s="192" t="s">
        <v>520</v>
      </c>
      <c r="F11" s="402"/>
      <c r="G11" s="403"/>
      <c r="O11" t="s">
        <v>285</v>
      </c>
      <c r="Q11" s="61" t="s">
        <v>385</v>
      </c>
    </row>
    <row r="12" spans="4:21" ht="52.5" customHeight="1">
      <c r="D12" s="21" t="s">
        <v>271</v>
      </c>
      <c r="E12" s="312" t="s">
        <v>283</v>
      </c>
      <c r="F12" s="400"/>
      <c r="G12" s="401"/>
      <c r="O12" t="s">
        <v>288</v>
      </c>
      <c r="Q12" s="61" t="s">
        <v>4</v>
      </c>
      <c r="R12" t="s">
        <v>4</v>
      </c>
      <c r="S12" s="199" t="s">
        <v>21</v>
      </c>
    </row>
    <row r="13" spans="4:21" ht="20.100000000000001" customHeight="1">
      <c r="D13" s="22" t="s">
        <v>294</v>
      </c>
      <c r="E13" s="133" t="s">
        <v>4</v>
      </c>
      <c r="F13" s="112" t="s">
        <v>20</v>
      </c>
      <c r="G13" s="292">
        <v>2017</v>
      </c>
      <c r="Q13" s="61" t="s">
        <v>26</v>
      </c>
      <c r="R13" t="s">
        <v>26</v>
      </c>
      <c r="S13" s="199" t="s">
        <v>23</v>
      </c>
    </row>
    <row r="14" spans="4:21" ht="20.100000000000001" customHeight="1">
      <c r="D14" s="21" t="s">
        <v>293</v>
      </c>
      <c r="E14" s="113" t="s">
        <v>5</v>
      </c>
      <c r="F14" s="113" t="s">
        <v>22</v>
      </c>
      <c r="G14" s="134">
        <v>2018</v>
      </c>
      <c r="Q14" s="61" t="s">
        <v>22</v>
      </c>
      <c r="R14" t="s">
        <v>22</v>
      </c>
      <c r="S14" s="199" t="s">
        <v>49</v>
      </c>
    </row>
    <row r="15" spans="4:21" ht="20.100000000000001" customHeight="1">
      <c r="D15" s="66" t="s">
        <v>110</v>
      </c>
      <c r="E15" s="134" t="s">
        <v>32</v>
      </c>
      <c r="F15" s="113" t="s">
        <v>26</v>
      </c>
      <c r="G15" s="134">
        <v>2018</v>
      </c>
      <c r="Q15" s="61" t="s">
        <v>20</v>
      </c>
      <c r="R15" t="s">
        <v>20</v>
      </c>
      <c r="S15" s="199">
        <v>2017</v>
      </c>
    </row>
    <row r="16" spans="4:21" ht="35.25" customHeight="1">
      <c r="D16" s="22" t="s">
        <v>7</v>
      </c>
      <c r="E16" s="135" t="s">
        <v>24</v>
      </c>
      <c r="F16" s="114" t="s">
        <v>26</v>
      </c>
      <c r="G16" s="134">
        <v>2018</v>
      </c>
      <c r="Q16" s="61" t="s">
        <v>24</v>
      </c>
      <c r="R16" t="s">
        <v>24</v>
      </c>
      <c r="S16" s="200">
        <v>2018</v>
      </c>
    </row>
    <row r="17" spans="4:19" ht="20.100000000000001" customHeight="1">
      <c r="D17" s="21" t="s">
        <v>9</v>
      </c>
      <c r="E17" s="110" t="s">
        <v>10</v>
      </c>
      <c r="F17" s="286"/>
      <c r="G17" s="287"/>
      <c r="Q17" s="61" t="s">
        <v>27</v>
      </c>
      <c r="R17" t="s">
        <v>27</v>
      </c>
      <c r="S17" s="200">
        <v>2019</v>
      </c>
    </row>
    <row r="18" spans="4:19" ht="20.100000000000001" customHeight="1">
      <c r="D18" s="22" t="s">
        <v>11</v>
      </c>
      <c r="E18" s="115" t="s">
        <v>52</v>
      </c>
      <c r="F18" s="288"/>
      <c r="G18" s="289"/>
      <c r="Q18" s="61" t="s">
        <v>28</v>
      </c>
      <c r="R18" t="s">
        <v>28</v>
      </c>
      <c r="S18" s="200">
        <v>2020</v>
      </c>
    </row>
    <row r="19" spans="4:19" ht="20.100000000000001" customHeight="1">
      <c r="D19" s="21" t="s">
        <v>13</v>
      </c>
      <c r="E19" s="1" t="s">
        <v>300</v>
      </c>
      <c r="F19" s="288"/>
      <c r="G19" s="289"/>
      <c r="Q19" s="61" t="s">
        <v>25</v>
      </c>
      <c r="R19" t="s">
        <v>25</v>
      </c>
      <c r="S19" s="200">
        <v>2021</v>
      </c>
    </row>
    <row r="20" spans="4:19" ht="20.100000000000001" customHeight="1">
      <c r="D20" s="21" t="s">
        <v>14</v>
      </c>
      <c r="E20" s="1" t="s">
        <v>50</v>
      </c>
      <c r="F20" s="290"/>
      <c r="G20" s="291"/>
      <c r="Q20" s="61" t="s">
        <v>29</v>
      </c>
      <c r="R20" t="s">
        <v>29</v>
      </c>
      <c r="S20" s="200">
        <v>2022</v>
      </c>
    </row>
    <row r="21" spans="4:19" ht="20.100000000000001" customHeight="1">
      <c r="D21" s="67" t="s">
        <v>63</v>
      </c>
      <c r="E21" s="1" t="s">
        <v>56</v>
      </c>
      <c r="F21" s="396" t="s">
        <v>284</v>
      </c>
      <c r="G21" s="397"/>
      <c r="Q21" s="61" t="s">
        <v>30</v>
      </c>
      <c r="R21" t="s">
        <v>30</v>
      </c>
      <c r="S21" s="200">
        <v>2023</v>
      </c>
    </row>
    <row r="22" spans="4:19" ht="20.100000000000001" customHeight="1">
      <c r="D22" s="21" t="s">
        <v>18</v>
      </c>
      <c r="E22" s="116" t="s">
        <v>297</v>
      </c>
      <c r="F22" s="398"/>
      <c r="G22" s="399"/>
      <c r="Q22" s="61" t="s">
        <v>31</v>
      </c>
      <c r="R22" t="s">
        <v>31</v>
      </c>
      <c r="S22" s="200">
        <v>2024</v>
      </c>
    </row>
    <row r="23" spans="4:19" ht="49.5" customHeight="1">
      <c r="D23" s="188" t="s">
        <v>19</v>
      </c>
      <c r="E23" s="193" t="s">
        <v>524</v>
      </c>
      <c r="F23" s="400"/>
      <c r="G23" s="401"/>
      <c r="Q23" s="61" t="s">
        <v>32</v>
      </c>
      <c r="R23" t="s">
        <v>32</v>
      </c>
      <c r="S23" s="200">
        <v>2025</v>
      </c>
    </row>
    <row r="24" spans="4:19" ht="20.100000000000001" customHeight="1">
      <c r="D24" s="21" t="s">
        <v>382</v>
      </c>
      <c r="E24" s="134" t="s">
        <v>31</v>
      </c>
      <c r="F24" s="189" t="s">
        <v>385</v>
      </c>
      <c r="G24" s="190" t="s">
        <v>383</v>
      </c>
      <c r="Q24" s="61" t="s">
        <v>33</v>
      </c>
      <c r="S24" s="200">
        <v>2026</v>
      </c>
    </row>
    <row r="25" spans="4:19" ht="20.100000000000001" customHeight="1">
      <c r="D25" s="23" t="s">
        <v>384</v>
      </c>
      <c r="E25" s="114" t="s">
        <v>32</v>
      </c>
      <c r="F25" s="187" t="s">
        <v>48</v>
      </c>
      <c r="G25" s="191" t="s">
        <v>383</v>
      </c>
      <c r="Q25" s="61" t="s">
        <v>34</v>
      </c>
      <c r="S25" s="200">
        <v>2027</v>
      </c>
    </row>
    <row r="26" spans="4:19" ht="20.100000000000001" customHeight="1">
      <c r="Q26" s="61" t="s">
        <v>6</v>
      </c>
    </row>
    <row r="27" spans="4:19" hidden="1">
      <c r="Q27" s="61" t="s">
        <v>35</v>
      </c>
    </row>
    <row r="28" spans="4:19" hidden="1">
      <c r="Q28" s="61" t="s">
        <v>36</v>
      </c>
    </row>
    <row r="29" spans="4:19" hidden="1">
      <c r="Q29" s="61" t="s">
        <v>37</v>
      </c>
    </row>
    <row r="30" spans="4:19" hidden="1">
      <c r="Q30" s="61" t="s">
        <v>38</v>
      </c>
    </row>
    <row r="31" spans="4:19" hidden="1">
      <c r="Q31" s="61" t="s">
        <v>39</v>
      </c>
    </row>
    <row r="32" spans="4:19" hidden="1">
      <c r="Q32" s="61" t="s">
        <v>40</v>
      </c>
    </row>
    <row r="33" spans="17:17" hidden="1">
      <c r="Q33" s="61" t="s">
        <v>41</v>
      </c>
    </row>
    <row r="34" spans="17:17" hidden="1">
      <c r="Q34" s="61" t="s">
        <v>42</v>
      </c>
    </row>
    <row r="35" spans="17:17" hidden="1">
      <c r="Q35" s="61" t="s">
        <v>43</v>
      </c>
    </row>
    <row r="36" spans="17:17" hidden="1">
      <c r="Q36" s="61" t="s">
        <v>44</v>
      </c>
    </row>
    <row r="37" spans="17:17" hidden="1">
      <c r="Q37" s="61" t="s">
        <v>8</v>
      </c>
    </row>
    <row r="38" spans="17:17" hidden="1">
      <c r="Q38" s="61" t="s">
        <v>45</v>
      </c>
    </row>
    <row r="39" spans="17:17" hidden="1">
      <c r="Q39" s="61" t="s">
        <v>46</v>
      </c>
    </row>
    <row r="40" spans="17:17" hidden="1">
      <c r="Q40" s="61" t="s">
        <v>47</v>
      </c>
    </row>
    <row r="41" spans="17:17" hidden="1">
      <c r="Q41" s="61" t="s">
        <v>48</v>
      </c>
    </row>
    <row r="42" spans="17:17" hidden="1">
      <c r="Q42" s="61" t="s">
        <v>5</v>
      </c>
    </row>
    <row r="43" spans="17:17" hidden="1">
      <c r="Q43" s="61">
        <v>32</v>
      </c>
    </row>
    <row r="44" spans="17:17" hidden="1">
      <c r="Q44" s="61">
        <v>33</v>
      </c>
    </row>
    <row r="45" spans="17:17" hidden="1">
      <c r="Q45" s="61">
        <v>34</v>
      </c>
    </row>
    <row r="46" spans="17:17" hidden="1">
      <c r="Q46" s="61">
        <v>35</v>
      </c>
    </row>
    <row r="47" spans="17:17" hidden="1">
      <c r="Q47" s="61">
        <v>36</v>
      </c>
    </row>
    <row r="48" spans="17:17" hidden="1">
      <c r="Q48" s="61">
        <v>37</v>
      </c>
    </row>
    <row r="49" spans="17:17" hidden="1">
      <c r="Q49" s="61">
        <v>38</v>
      </c>
    </row>
    <row r="50" spans="17:17" hidden="1">
      <c r="Q50" s="61">
        <v>39</v>
      </c>
    </row>
    <row r="51" spans="17:17" hidden="1">
      <c r="Q51" s="61">
        <v>40</v>
      </c>
    </row>
    <row r="52" spans="17:17" hidden="1">
      <c r="Q52" s="61">
        <v>41</v>
      </c>
    </row>
    <row r="53" spans="17:17" hidden="1">
      <c r="Q53" s="61">
        <v>42</v>
      </c>
    </row>
    <row r="54" spans="17:17" hidden="1">
      <c r="Q54" s="61">
        <v>43</v>
      </c>
    </row>
    <row r="55" spans="17:17" hidden="1">
      <c r="Q55" s="61">
        <v>44</v>
      </c>
    </row>
    <row r="56" spans="17:17" hidden="1">
      <c r="Q56" s="61">
        <v>45</v>
      </c>
    </row>
    <row r="57" spans="17:17" hidden="1">
      <c r="Q57" s="61">
        <v>46</v>
      </c>
    </row>
    <row r="58" spans="17:17" hidden="1">
      <c r="Q58" s="61">
        <v>47</v>
      </c>
    </row>
    <row r="59" spans="17:17" hidden="1">
      <c r="Q59" s="61">
        <v>48</v>
      </c>
    </row>
    <row r="60" spans="17:17" hidden="1">
      <c r="Q60" s="61">
        <v>49</v>
      </c>
    </row>
    <row r="61" spans="17:17" hidden="1">
      <c r="Q61" s="61">
        <v>50</v>
      </c>
    </row>
    <row r="62" spans="17:17" hidden="1">
      <c r="Q62" s="61">
        <v>51</v>
      </c>
    </row>
    <row r="63" spans="17:17" hidden="1">
      <c r="Q63" s="61">
        <v>52</v>
      </c>
    </row>
    <row r="64" spans="17:17" hidden="1">
      <c r="Q64" s="61">
        <v>53</v>
      </c>
    </row>
    <row r="65" spans="17:17" hidden="1">
      <c r="Q65" s="61">
        <v>54</v>
      </c>
    </row>
    <row r="66" spans="17:17" hidden="1">
      <c r="Q66" s="61">
        <v>55</v>
      </c>
    </row>
    <row r="67" spans="17:17" hidden="1">
      <c r="Q67" s="61">
        <v>56</v>
      </c>
    </row>
    <row r="68" spans="17:17" hidden="1">
      <c r="Q68" s="61">
        <v>57</v>
      </c>
    </row>
    <row r="69" spans="17:17" hidden="1">
      <c r="Q69" s="61">
        <v>58</v>
      </c>
    </row>
    <row r="70" spans="17:17" hidden="1">
      <c r="Q70" s="61">
        <v>59</v>
      </c>
    </row>
    <row r="71" spans="17:17" hidden="1">
      <c r="Q71" s="61">
        <v>60</v>
      </c>
    </row>
  </sheetData>
  <sheetProtection password="F884" sheet="1" objects="1" scenarios="1"/>
  <mergeCells count="4">
    <mergeCell ref="D9:G9"/>
    <mergeCell ref="F21:G21"/>
    <mergeCell ref="F22:G23"/>
    <mergeCell ref="F10:G12"/>
  </mergeCells>
  <dataValidations count="16">
    <dataValidation type="list" allowBlank="1" showInputMessage="1" showErrorMessage="1" sqref="E22">
      <formula1>$S$4:$S$6</formula1>
    </dataValidation>
    <dataValidation type="list" allowBlank="1" showInputMessage="1" showErrorMessage="1" sqref="E21">
      <formula1>$T$2:$T$3</formula1>
    </dataValidation>
    <dataValidation type="list" allowBlank="1" showInputMessage="1" showErrorMessage="1" sqref="E20">
      <formula1>$Q$3:$Q$4</formula1>
    </dataValidation>
    <dataValidation type="list" allowBlank="1" showInputMessage="1" showErrorMessage="1" sqref="E19">
      <formula1>IF(E12=$O$10,Eqt,Dbt)</formula1>
    </dataValidation>
    <dataValidation type="list" allowBlank="1" showInputMessage="1" showErrorMessage="1" sqref="E18">
      <formula1>$R$2:$R$7</formula1>
    </dataValidation>
    <dataValidation type="list" allowBlank="1" showInputMessage="1" showErrorMessage="1" sqref="E13:E16">
      <formula1>$Q$12:$Q$42</formula1>
    </dataValidation>
    <dataValidation type="list" allowBlank="1" showInputMessage="1" showErrorMessage="1" sqref="G16">
      <formula1>$S$13:$S$17</formula1>
    </dataValidation>
    <dataValidation type="list" allowBlank="1" showInputMessage="1" showErrorMessage="1" sqref="F13:F16">
      <formula1>$R$12:$R$23</formula1>
    </dataValidation>
    <dataValidation type="list" allowBlank="1" showInputMessage="1" showErrorMessage="1" sqref="E12">
      <formula1>$O$10:$O$11</formula1>
    </dataValidation>
    <dataValidation type="list" allowBlank="1" showInputMessage="1" showErrorMessage="1" sqref="E25">
      <formula1>$Q$11:$Q$34</formula1>
    </dataValidation>
    <dataValidation type="list" allowBlank="1" showInputMessage="1" showErrorMessage="1" sqref="F25">
      <formula1>$Q$11:$Q$70</formula1>
    </dataValidation>
    <dataValidation type="textLength" operator="equal" allowBlank="1" showInputMessage="1" showErrorMessage="1" sqref="E10">
      <formula1>6</formula1>
    </dataValidation>
    <dataValidation type="list" allowBlank="1" showInputMessage="1" showErrorMessage="1" sqref="G13">
      <formula1>$S$13:$S$16</formula1>
    </dataValidation>
    <dataValidation type="list" allowBlank="1" showInputMessage="1" showErrorMessage="1" sqref="E24">
      <formula1>$Q$11:$Q$34</formula1>
    </dataValidation>
    <dataValidation type="list" allowBlank="1" showInputMessage="1" showErrorMessage="1" sqref="F24">
      <formula1>$Q$11:$Q$70</formula1>
    </dataValidation>
    <dataValidation type="list" allowBlank="1" showInputMessage="1" showErrorMessage="1" sqref="G14 G15">
      <formula1>$S$13:$S$17</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XFC115"/>
  <sheetViews>
    <sheetView showGridLines="0" topLeftCell="A37" zoomScale="80" zoomScaleNormal="80" workbookViewId="0">
      <selection activeCell="E53" sqref="E53"/>
    </sheetView>
  </sheetViews>
  <sheetFormatPr defaultColWidth="0" defaultRowHeight="15" zeroHeight="1"/>
  <cols>
    <col min="1" max="3" width="1.7109375" customWidth="1"/>
    <col min="4" max="4" width="6.7109375" customWidth="1"/>
    <col min="5" max="5" width="69.42578125" customWidth="1"/>
    <col min="6" max="6" width="28.7109375" customWidth="1"/>
    <col min="7" max="7" width="30" customWidth="1"/>
    <col min="8" max="8" width="2.28515625" customWidth="1"/>
    <col min="9" max="9" width="2.42578125" customWidth="1"/>
    <col min="10" max="10" width="2.7109375" customWidth="1"/>
    <col min="11" max="14" width="1.140625" hidden="1"/>
    <col min="15" max="15" width="7.28515625" hidden="1"/>
    <col min="16" max="16" width="3.140625" hidden="1"/>
    <col min="17" max="18" width="3.42578125" hidden="1"/>
    <col min="19" max="16383" width="7.28515625" hidden="1"/>
    <col min="16384" max="16384" width="4.42578125" hidden="1"/>
  </cols>
  <sheetData>
    <row r="1" spans="4:19" hidden="1"/>
    <row r="2" spans="4:19" hidden="1"/>
    <row r="3" spans="4:19" hidden="1"/>
    <row r="4" spans="4:19" hidden="1"/>
    <row r="5" spans="4:19" hidden="1"/>
    <row r="6" spans="4:19" hidden="1"/>
    <row r="7" spans="4:19" ht="34.5" customHeight="1"/>
    <row r="8" spans="4:19" ht="39.950000000000003" customHeight="1">
      <c r="D8" s="406" t="s">
        <v>519</v>
      </c>
      <c r="E8" s="407"/>
      <c r="F8" s="407"/>
      <c r="G8" s="408"/>
    </row>
    <row r="9" spans="4:19" ht="45">
      <c r="D9" s="409" t="s">
        <v>106</v>
      </c>
      <c r="E9" s="410"/>
      <c r="F9" s="24" t="s">
        <v>515</v>
      </c>
      <c r="G9" s="24" t="s">
        <v>59</v>
      </c>
    </row>
    <row r="10" spans="4:19" ht="20.100000000000001" customHeight="1">
      <c r="D10" s="98" t="s">
        <v>60</v>
      </c>
      <c r="E10" s="2" t="s">
        <v>291</v>
      </c>
      <c r="F10" s="294" t="s">
        <v>521</v>
      </c>
      <c r="G10" s="3" t="s">
        <v>523</v>
      </c>
      <c r="I10" s="285"/>
    </row>
    <row r="11" spans="4:19" ht="20.100000000000001" customHeight="1">
      <c r="D11" s="98" t="s">
        <v>61</v>
      </c>
      <c r="E11" s="2" t="s">
        <v>292</v>
      </c>
      <c r="F11" s="295" t="s">
        <v>522</v>
      </c>
      <c r="G11" s="3" t="s">
        <v>522</v>
      </c>
    </row>
    <row r="12" spans="4:19" ht="20.100000000000001" customHeight="1">
      <c r="D12" s="98" t="s">
        <v>62</v>
      </c>
      <c r="E12" s="2" t="s">
        <v>63</v>
      </c>
      <c r="F12" s="130" t="s">
        <v>56</v>
      </c>
      <c r="G12" s="130" t="s">
        <v>56</v>
      </c>
      <c r="O12" t="s">
        <v>17</v>
      </c>
    </row>
    <row r="13" spans="4:19" ht="20.100000000000001" customHeight="1">
      <c r="D13" s="98" t="s">
        <v>64</v>
      </c>
      <c r="E13" s="2" t="s">
        <v>14</v>
      </c>
      <c r="F13" s="3" t="str">
        <f>+IF(COUNTA('General Info'!E20),'General Info'!E20,"")</f>
        <v>Standalone</v>
      </c>
      <c r="G13" s="131" t="str">
        <f>+IF(COUNTA('General Info'!E20),'General Info'!E20,"")</f>
        <v>Standalone</v>
      </c>
      <c r="O13" t="s">
        <v>56</v>
      </c>
    </row>
    <row r="14" spans="4:19" ht="41.25" customHeight="1">
      <c r="D14" s="323" t="s">
        <v>105</v>
      </c>
      <c r="E14" s="411" t="s">
        <v>518</v>
      </c>
      <c r="F14" s="412"/>
      <c r="G14" s="413"/>
    </row>
    <row r="15" spans="4:19" ht="20.100000000000001" customHeight="1">
      <c r="D15" s="56">
        <v>1</v>
      </c>
      <c r="E15" s="25" t="s">
        <v>386</v>
      </c>
      <c r="F15" s="404"/>
      <c r="G15" s="405"/>
    </row>
    <row r="16" spans="4:19" ht="20.100000000000001" customHeight="1">
      <c r="D16" s="57"/>
      <c r="E16" s="96" t="s">
        <v>365</v>
      </c>
      <c r="F16" s="9">
        <v>1618.51</v>
      </c>
      <c r="G16" s="313">
        <v>5024.8999999999996</v>
      </c>
      <c r="S16">
        <f>+IF(COUNT(F16),+F16,"")</f>
        <v>1618.51</v>
      </c>
    </row>
    <row r="17" spans="1:19" ht="20.100000000000001" customHeight="1">
      <c r="D17" s="53"/>
      <c r="E17" s="96" t="s">
        <v>72</v>
      </c>
      <c r="F17" s="62">
        <v>3.3</v>
      </c>
      <c r="G17" s="314">
        <v>4.3</v>
      </c>
      <c r="S17">
        <f t="shared" ref="S17:S80" si="0">+IF(COUNT(F17),+F17,"")</f>
        <v>3.3</v>
      </c>
    </row>
    <row r="18" spans="1:19" ht="20.100000000000001" customHeight="1">
      <c r="D18" s="54"/>
      <c r="E18" s="103" t="s">
        <v>366</v>
      </c>
      <c r="F18" s="336">
        <f>+IF(COUNT(F16:F17),ROUND(SUM(F16:F17),3),"")</f>
        <v>1621.81</v>
      </c>
      <c r="G18" s="336">
        <f t="shared" ref="G18" si="1">+IF(COUNT(G16:G17),ROUND(SUM(G16:G17),3),"")</f>
        <v>5029.2</v>
      </c>
      <c r="S18">
        <f t="shared" si="0"/>
        <v>1621.81</v>
      </c>
    </row>
    <row r="19" spans="1:19" ht="20.100000000000001" customHeight="1">
      <c r="D19" s="56">
        <v>2</v>
      </c>
      <c r="E19" s="51" t="s">
        <v>65</v>
      </c>
      <c r="F19" s="404"/>
      <c r="G19" s="405"/>
      <c r="S19" t="str">
        <f t="shared" si="0"/>
        <v/>
      </c>
    </row>
    <row r="20" spans="1:19" ht="20.100000000000001" customHeight="1">
      <c r="D20" s="55" t="s">
        <v>249</v>
      </c>
      <c r="E20" s="95" t="s">
        <v>66</v>
      </c>
      <c r="F20" s="9">
        <v>686.61</v>
      </c>
      <c r="G20" s="313">
        <v>2732.03</v>
      </c>
      <c r="S20">
        <f t="shared" si="0"/>
        <v>686.61</v>
      </c>
    </row>
    <row r="21" spans="1:19" ht="20.100000000000001" customHeight="1">
      <c r="D21" s="53" t="s">
        <v>250</v>
      </c>
      <c r="E21" s="96" t="s">
        <v>67</v>
      </c>
      <c r="F21" s="47">
        <v>416.4</v>
      </c>
      <c r="G21" s="315">
        <v>676.47</v>
      </c>
      <c r="S21">
        <f t="shared" si="0"/>
        <v>416.4</v>
      </c>
    </row>
    <row r="22" spans="1:19" ht="30">
      <c r="D22" s="53" t="s">
        <v>251</v>
      </c>
      <c r="E22" s="174" t="s">
        <v>68</v>
      </c>
      <c r="F22" s="47">
        <v>81.319999999999993</v>
      </c>
      <c r="G22" s="315">
        <v>38.17</v>
      </c>
      <c r="S22">
        <f t="shared" si="0"/>
        <v>81.319999999999993</v>
      </c>
    </row>
    <row r="23" spans="1:19" ht="20.100000000000001" customHeight="1">
      <c r="D23" s="53" t="s">
        <v>252</v>
      </c>
      <c r="E23" s="173" t="s">
        <v>69</v>
      </c>
      <c r="F23" s="47">
        <v>64.489999999999995</v>
      </c>
      <c r="G23" s="315">
        <v>191.19</v>
      </c>
      <c r="S23">
        <f t="shared" si="0"/>
        <v>64.489999999999995</v>
      </c>
    </row>
    <row r="24" spans="1:19" ht="20.100000000000001" customHeight="1">
      <c r="D24" s="53" t="s">
        <v>253</v>
      </c>
      <c r="E24" s="96" t="s">
        <v>73</v>
      </c>
      <c r="F24" s="62">
        <v>29.14</v>
      </c>
      <c r="G24" s="314">
        <v>92.59</v>
      </c>
      <c r="S24">
        <f t="shared" si="0"/>
        <v>29.14</v>
      </c>
    </row>
    <row r="25" spans="1:19" ht="20.100000000000001" customHeight="1">
      <c r="A25" s="26"/>
      <c r="B25" s="26"/>
      <c r="C25" s="26"/>
      <c r="D25" s="53" t="s">
        <v>254</v>
      </c>
      <c r="E25" s="173" t="s">
        <v>498</v>
      </c>
      <c r="F25" s="49">
        <v>19.25</v>
      </c>
      <c r="G25" s="316">
        <v>56.76</v>
      </c>
      <c r="S25">
        <f t="shared" si="0"/>
        <v>19.25</v>
      </c>
    </row>
    <row r="26" spans="1:19" ht="20.100000000000001" customHeight="1">
      <c r="D26" s="34" t="s">
        <v>254</v>
      </c>
      <c r="E26" s="102" t="s">
        <v>70</v>
      </c>
      <c r="F26" s="404"/>
      <c r="G26" s="405"/>
      <c r="S26" t="str">
        <f t="shared" si="0"/>
        <v/>
      </c>
    </row>
    <row r="27" spans="1:19" ht="20.100000000000001" customHeight="1">
      <c r="D27" s="58">
        <v>1</v>
      </c>
      <c r="E27" s="176" t="s">
        <v>70</v>
      </c>
      <c r="F27" s="47">
        <v>189.29</v>
      </c>
      <c r="G27" s="315">
        <v>659.67</v>
      </c>
      <c r="H27" s="296"/>
      <c r="I27" s="296"/>
      <c r="J27" s="296"/>
      <c r="K27" s="296"/>
      <c r="S27">
        <f t="shared" si="0"/>
        <v>189.29</v>
      </c>
    </row>
    <row r="28" spans="1:19" ht="20.100000000000001" customHeight="1">
      <c r="D28" s="28">
        <v>2</v>
      </c>
      <c r="E28" s="176" t="s">
        <v>526</v>
      </c>
      <c r="F28" s="47">
        <v>0</v>
      </c>
      <c r="G28" s="315">
        <v>181.34</v>
      </c>
      <c r="H28" s="296"/>
      <c r="I28" s="296"/>
      <c r="J28" s="296"/>
      <c r="K28" s="296"/>
      <c r="S28">
        <f t="shared" si="0"/>
        <v>0</v>
      </c>
    </row>
    <row r="29" spans="1:19" ht="20.100000000000001" customHeight="1">
      <c r="D29" s="28">
        <v>3</v>
      </c>
      <c r="E29" s="176"/>
      <c r="F29" s="47"/>
      <c r="G29" s="315"/>
      <c r="H29" s="296"/>
      <c r="I29" s="296"/>
      <c r="J29" s="296"/>
      <c r="K29" s="296"/>
      <c r="S29" t="str">
        <f t="shared" si="0"/>
        <v/>
      </c>
    </row>
    <row r="30" spans="1:19" ht="20.100000000000001" customHeight="1">
      <c r="D30" s="28">
        <v>4</v>
      </c>
      <c r="E30" s="176"/>
      <c r="F30" s="47"/>
      <c r="G30" s="315"/>
      <c r="H30" s="296"/>
      <c r="I30" s="296"/>
      <c r="J30" s="296"/>
      <c r="K30" s="296"/>
      <c r="S30" t="str">
        <f t="shared" si="0"/>
        <v/>
      </c>
    </row>
    <row r="31" spans="1:19" ht="20.100000000000001" customHeight="1">
      <c r="D31" s="28">
        <v>5</v>
      </c>
      <c r="E31" s="176"/>
      <c r="F31" s="47"/>
      <c r="G31" s="315"/>
      <c r="H31" s="296"/>
      <c r="I31" s="296"/>
      <c r="J31" s="296"/>
      <c r="K31" s="296"/>
      <c r="S31" t="str">
        <f t="shared" si="0"/>
        <v/>
      </c>
    </row>
    <row r="32" spans="1:19" ht="20.100000000000001" customHeight="1">
      <c r="D32" s="28">
        <v>6</v>
      </c>
      <c r="E32" s="176"/>
      <c r="F32" s="47"/>
      <c r="G32" s="315"/>
      <c r="H32" s="296"/>
      <c r="I32" s="296"/>
      <c r="J32" s="296"/>
      <c r="K32" s="296"/>
      <c r="S32" t="str">
        <f t="shared" si="0"/>
        <v/>
      </c>
    </row>
    <row r="33" spans="4:19" ht="20.100000000000001" customHeight="1">
      <c r="D33" s="28">
        <v>7</v>
      </c>
      <c r="E33" s="176"/>
      <c r="F33" s="47"/>
      <c r="G33" s="315"/>
      <c r="H33" s="296"/>
      <c r="I33" s="296"/>
      <c r="J33" s="296"/>
      <c r="K33" s="296"/>
      <c r="S33" t="str">
        <f t="shared" si="0"/>
        <v/>
      </c>
    </row>
    <row r="34" spans="4:19" ht="20.100000000000001" customHeight="1">
      <c r="D34" s="28">
        <v>8</v>
      </c>
      <c r="E34" s="176"/>
      <c r="F34" s="47"/>
      <c r="G34" s="315"/>
      <c r="H34" s="296"/>
      <c r="I34" s="296"/>
      <c r="J34" s="296"/>
      <c r="K34" s="296"/>
      <c r="S34" t="str">
        <f t="shared" si="0"/>
        <v/>
      </c>
    </row>
    <row r="35" spans="4:19" ht="20.100000000000001" customHeight="1">
      <c r="D35" s="28">
        <v>9</v>
      </c>
      <c r="E35" s="176"/>
      <c r="F35" s="47"/>
      <c r="G35" s="315"/>
      <c r="H35" s="296"/>
      <c r="I35" s="296"/>
      <c r="J35" s="296"/>
      <c r="K35" s="296"/>
      <c r="S35" t="str">
        <f t="shared" si="0"/>
        <v/>
      </c>
    </row>
    <row r="36" spans="4:19" ht="20.100000000000001" customHeight="1">
      <c r="D36" s="29">
        <v>10</v>
      </c>
      <c r="E36" s="177"/>
      <c r="F36" s="47"/>
      <c r="G36" s="315"/>
      <c r="H36" s="296"/>
      <c r="I36" s="296"/>
      <c r="J36" s="296"/>
      <c r="K36" s="296"/>
      <c r="S36" t="str">
        <f t="shared" si="0"/>
        <v/>
      </c>
    </row>
    <row r="37" spans="4:19" ht="20.100000000000001" customHeight="1">
      <c r="D37" s="30"/>
      <c r="E37" s="104" t="s">
        <v>71</v>
      </c>
      <c r="F37" s="75">
        <f>+IF(COUNT(F27:F36),ROUND(SUM(F27:F36),3),"")</f>
        <v>189.29</v>
      </c>
      <c r="G37" s="75">
        <f t="shared" ref="G37" si="2">+IF(COUNT(G27:G36),ROUND(SUM(G27:G36),3),"")</f>
        <v>841.01</v>
      </c>
      <c r="S37">
        <f t="shared" si="0"/>
        <v>189.29</v>
      </c>
    </row>
    <row r="38" spans="4:19" ht="20.100000000000001" customHeight="1">
      <c r="D38" s="30"/>
      <c r="E38" s="104" t="s">
        <v>109</v>
      </c>
      <c r="F38" s="75">
        <f t="shared" ref="F38:G38" si="3">+IF(COUNT(F37,F20:F25),SUM(F37,F20:F25),"")</f>
        <v>1486.5</v>
      </c>
      <c r="G38" s="75">
        <f t="shared" si="3"/>
        <v>4628.22</v>
      </c>
      <c r="S38">
        <f t="shared" si="0"/>
        <v>1486.5</v>
      </c>
    </row>
    <row r="39" spans="4:19" ht="20.100000000000001" customHeight="1">
      <c r="D39" s="30">
        <v>3</v>
      </c>
      <c r="E39" s="104" t="s">
        <v>367</v>
      </c>
      <c r="F39" s="75">
        <f t="shared" ref="F39:G39" si="4">+IF(COUNT(F38,F18),+ROUND(SUM(F18)-SUM(F38),3),"")</f>
        <v>135.31</v>
      </c>
      <c r="G39" s="75">
        <f t="shared" si="4"/>
        <v>400.98</v>
      </c>
      <c r="S39">
        <f t="shared" si="0"/>
        <v>135.31</v>
      </c>
    </row>
    <row r="40" spans="4:19" ht="20.100000000000001" customHeight="1">
      <c r="D40" s="31">
        <v>4</v>
      </c>
      <c r="E40" s="173" t="s">
        <v>74</v>
      </c>
      <c r="F40" s="63">
        <v>0</v>
      </c>
      <c r="G40" s="317">
        <v>0</v>
      </c>
      <c r="S40">
        <f t="shared" si="0"/>
        <v>0</v>
      </c>
    </row>
    <row r="41" spans="4:19" ht="20.100000000000001" customHeight="1">
      <c r="D41" s="30">
        <v>5</v>
      </c>
      <c r="E41" s="105" t="s">
        <v>208</v>
      </c>
      <c r="F41" s="75">
        <f>+IF(COUNT(F39:F40),+ROUND(SUM(F39)+SUM(F40),3),"")</f>
        <v>135.31</v>
      </c>
      <c r="G41" s="75">
        <f t="shared" ref="G41" si="5">+IF(COUNT(G39:G40),+ROUND(SUM(G39)+SUM(G40),3),"")</f>
        <v>400.98</v>
      </c>
      <c r="S41">
        <f t="shared" si="0"/>
        <v>135.31</v>
      </c>
    </row>
    <row r="42" spans="4:19" ht="20.100000000000001" customHeight="1">
      <c r="D42" s="30">
        <v>7</v>
      </c>
      <c r="E42" s="178" t="s">
        <v>235</v>
      </c>
      <c r="F42" s="404"/>
      <c r="G42" s="405"/>
      <c r="S42" t="str">
        <f t="shared" si="0"/>
        <v/>
      </c>
    </row>
    <row r="43" spans="4:19" ht="20.100000000000001" customHeight="1">
      <c r="D43" s="165">
        <v>8</v>
      </c>
      <c r="E43" s="304" t="s">
        <v>368</v>
      </c>
      <c r="F43" s="125">
        <v>21.6</v>
      </c>
      <c r="G43" s="318">
        <v>35.68</v>
      </c>
      <c r="S43">
        <f t="shared" si="0"/>
        <v>21.6</v>
      </c>
    </row>
    <row r="44" spans="4:19" ht="20.100000000000001" customHeight="1">
      <c r="D44" s="124">
        <v>9</v>
      </c>
      <c r="E44" s="175" t="s">
        <v>369</v>
      </c>
      <c r="F44" s="126">
        <v>-0.25</v>
      </c>
      <c r="G44" s="319">
        <v>-5.12</v>
      </c>
      <c r="S44">
        <f t="shared" si="0"/>
        <v>-0.25</v>
      </c>
    </row>
    <row r="45" spans="4:19" ht="20.100000000000001" customHeight="1">
      <c r="D45" s="30">
        <v>10</v>
      </c>
      <c r="E45" s="106" t="s">
        <v>80</v>
      </c>
      <c r="F45" s="75">
        <f>+IF(COUNT(F43:F44),+ROUND(SUM(F43:F44),3),"")</f>
        <v>21.35</v>
      </c>
      <c r="G45" s="75">
        <f>+IF(COUNT(G43:G44),+ROUND(SUM(G43:G44),3),"")</f>
        <v>30.56</v>
      </c>
      <c r="S45">
        <f t="shared" si="0"/>
        <v>21.35</v>
      </c>
    </row>
    <row r="46" spans="4:19" ht="33" customHeight="1">
      <c r="D46" s="33">
        <v>11</v>
      </c>
      <c r="E46" s="172" t="s">
        <v>370</v>
      </c>
      <c r="F46" s="63">
        <v>0</v>
      </c>
      <c r="G46" s="317">
        <v>0</v>
      </c>
      <c r="S46">
        <f t="shared" si="0"/>
        <v>0</v>
      </c>
    </row>
    <row r="47" spans="4:19" ht="20.100000000000001" customHeight="1">
      <c r="D47" s="56">
        <v>14</v>
      </c>
      <c r="E47" s="104" t="s">
        <v>266</v>
      </c>
      <c r="F47" s="75">
        <f>+IF(COUNT(F41,F45,F46),+ROUND(SUM(F41)-SUM(F45)+SUM(F46),3),"")</f>
        <v>113.96</v>
      </c>
      <c r="G47" s="75">
        <f>+IF(COUNT(G41,G45,G46),+ROUND(SUM(G41)-SUM(G45)+SUM(G46),3),"")</f>
        <v>370.42</v>
      </c>
      <c r="S47">
        <f t="shared" si="0"/>
        <v>113.96</v>
      </c>
    </row>
    <row r="48" spans="4:19" ht="20.100000000000001" customHeight="1">
      <c r="D48" s="123">
        <v>15</v>
      </c>
      <c r="E48" s="179" t="s">
        <v>499</v>
      </c>
      <c r="F48" s="125">
        <v>0</v>
      </c>
      <c r="G48" s="318">
        <v>0</v>
      </c>
      <c r="S48">
        <f t="shared" si="0"/>
        <v>0</v>
      </c>
    </row>
    <row r="49" spans="4:19" ht="20.100000000000001" customHeight="1">
      <c r="D49" s="124">
        <v>16</v>
      </c>
      <c r="E49" s="180" t="s">
        <v>500</v>
      </c>
      <c r="F49" s="126">
        <v>0</v>
      </c>
      <c r="G49" s="319">
        <v>0</v>
      </c>
      <c r="S49">
        <f t="shared" si="0"/>
        <v>0</v>
      </c>
    </row>
    <row r="50" spans="4:19" ht="20.100000000000001" customHeight="1">
      <c r="D50" s="30">
        <v>17</v>
      </c>
      <c r="E50" s="181" t="s">
        <v>501</v>
      </c>
      <c r="F50" s="75">
        <f>+IF(COUNT(F48:F49),+ROUND(SUM(F48)-SUM(F49),3),"")</f>
        <v>0</v>
      </c>
      <c r="G50" s="75">
        <f t="shared" ref="G50" si="6">+IF(COUNT(G48:G49),+ROUND(SUM(G48)-SUM(G49),3),"")</f>
        <v>0</v>
      </c>
      <c r="S50">
        <f t="shared" si="0"/>
        <v>0</v>
      </c>
    </row>
    <row r="51" spans="4:19" ht="33" customHeight="1">
      <c r="D51" s="123">
        <v>19</v>
      </c>
      <c r="E51" s="194" t="s">
        <v>371</v>
      </c>
      <c r="F51" s="9">
        <v>0</v>
      </c>
      <c r="G51" s="313">
        <v>0</v>
      </c>
      <c r="S51">
        <f t="shared" si="0"/>
        <v>0</v>
      </c>
    </row>
    <row r="52" spans="4:19" ht="20.100000000000001" customHeight="1">
      <c r="D52" s="56">
        <v>21</v>
      </c>
      <c r="E52" s="104" t="s">
        <v>372</v>
      </c>
      <c r="F52" s="75">
        <f>+IF(COUNT(F47,F50,F51),ROUND(SUM(F47)+SUM(F50:F51),3),"")</f>
        <v>113.96</v>
      </c>
      <c r="G52" s="75">
        <f>+IF(COUNT(G47,G50,G51),ROUND(SUM(G47)+SUM(G50:G51),3),"")</f>
        <v>370.42</v>
      </c>
      <c r="S52">
        <f t="shared" si="0"/>
        <v>113.96</v>
      </c>
    </row>
    <row r="53" spans="4:19" ht="20.100000000000001" customHeight="1">
      <c r="D53" s="123">
        <v>22</v>
      </c>
      <c r="E53" s="201" t="s">
        <v>305</v>
      </c>
      <c r="F53" s="47">
        <v>-0.17</v>
      </c>
      <c r="G53" s="315">
        <v>-0.51</v>
      </c>
      <c r="S53">
        <f t="shared" si="0"/>
        <v>-0.17</v>
      </c>
    </row>
    <row r="54" spans="4:19" ht="20.100000000000001" customHeight="1">
      <c r="D54" s="141">
        <v>23</v>
      </c>
      <c r="E54" s="141" t="s">
        <v>306</v>
      </c>
      <c r="F54" s="75">
        <f>+IF(COUNT(F52:F53),SUM(F52:F53),"")</f>
        <v>113.78999999999999</v>
      </c>
      <c r="G54" s="75">
        <f>+IF(COUNT(G52:G53),SUM(G52:G53),"")</f>
        <v>369.91</v>
      </c>
      <c r="S54">
        <f t="shared" si="0"/>
        <v>113.78999999999999</v>
      </c>
    </row>
    <row r="55" spans="4:19" ht="20.100000000000001" customHeight="1">
      <c r="D55" s="143">
        <v>24</v>
      </c>
      <c r="E55" s="182" t="s">
        <v>307</v>
      </c>
      <c r="F55" s="404"/>
      <c r="G55" s="405"/>
      <c r="S55" t="str">
        <f t="shared" si="0"/>
        <v/>
      </c>
    </row>
    <row r="56" spans="4:19" ht="20.100000000000001" customHeight="1">
      <c r="D56" s="142"/>
      <c r="E56" s="305" t="s">
        <v>308</v>
      </c>
      <c r="F56" s="332"/>
      <c r="G56" s="333"/>
      <c r="S56" t="str">
        <f t="shared" si="0"/>
        <v/>
      </c>
    </row>
    <row r="57" spans="4:19" ht="20.100000000000001" customHeight="1">
      <c r="D57" s="142"/>
      <c r="E57" s="305" t="s">
        <v>309</v>
      </c>
      <c r="F57" s="332"/>
      <c r="G57" s="333"/>
      <c r="S57" t="str">
        <f t="shared" si="0"/>
        <v/>
      </c>
    </row>
    <row r="58" spans="4:19" ht="20.100000000000001" customHeight="1">
      <c r="D58" s="143">
        <v>25</v>
      </c>
      <c r="E58" s="182" t="s">
        <v>310</v>
      </c>
      <c r="F58" s="404"/>
      <c r="G58" s="405"/>
      <c r="S58" t="str">
        <f t="shared" si="0"/>
        <v/>
      </c>
    </row>
    <row r="59" spans="4:19" ht="19.5" customHeight="1">
      <c r="D59" s="170"/>
      <c r="E59" s="183" t="s">
        <v>311</v>
      </c>
      <c r="F59" s="47">
        <v>0</v>
      </c>
      <c r="G59" s="315">
        <v>0</v>
      </c>
      <c r="S59">
        <f t="shared" si="0"/>
        <v>0</v>
      </c>
    </row>
    <row r="60" spans="4:19" ht="33" customHeight="1">
      <c r="D60" s="171"/>
      <c r="E60" s="184" t="s">
        <v>312</v>
      </c>
      <c r="F60" s="49">
        <v>0</v>
      </c>
      <c r="G60" s="316">
        <v>0</v>
      </c>
      <c r="S60">
        <f t="shared" si="0"/>
        <v>0</v>
      </c>
    </row>
    <row r="61" spans="4:19" ht="20.100000000000001" customHeight="1">
      <c r="D61" s="56">
        <v>26</v>
      </c>
      <c r="E61" s="178" t="s">
        <v>75</v>
      </c>
      <c r="F61" s="404"/>
      <c r="G61" s="405"/>
      <c r="S61" t="str">
        <f t="shared" si="0"/>
        <v/>
      </c>
    </row>
    <row r="62" spans="4:19" ht="20.100000000000001" customHeight="1">
      <c r="D62" s="127"/>
      <c r="E62" s="306" t="s">
        <v>76</v>
      </c>
      <c r="F62" s="330"/>
      <c r="G62" s="331"/>
      <c r="S62" t="str">
        <f t="shared" si="0"/>
        <v/>
      </c>
    </row>
    <row r="63" spans="4:19" ht="20.100000000000001" customHeight="1">
      <c r="D63" s="128"/>
      <c r="E63" s="307" t="s">
        <v>77</v>
      </c>
      <c r="F63" s="334"/>
      <c r="G63" s="335"/>
      <c r="S63" t="str">
        <f t="shared" si="0"/>
        <v/>
      </c>
    </row>
    <row r="64" spans="4:19" ht="20.100000000000001" customHeight="1">
      <c r="D64" s="56">
        <v>27</v>
      </c>
      <c r="E64" s="178" t="s">
        <v>302</v>
      </c>
      <c r="F64" s="404"/>
      <c r="G64" s="405"/>
      <c r="S64" t="str">
        <f t="shared" si="0"/>
        <v/>
      </c>
    </row>
    <row r="65" spans="4:19" ht="20.100000000000001" customHeight="1">
      <c r="D65" s="129"/>
      <c r="E65" s="308" t="s">
        <v>272</v>
      </c>
      <c r="F65" s="293"/>
      <c r="G65" s="324"/>
      <c r="S65" t="str">
        <f t="shared" si="0"/>
        <v/>
      </c>
    </row>
    <row r="66" spans="4:19" ht="20.100000000000001" customHeight="1">
      <c r="D66" s="128"/>
      <c r="E66" s="308" t="s">
        <v>286</v>
      </c>
      <c r="F66" s="293"/>
      <c r="G66" s="324"/>
      <c r="S66" t="str">
        <f t="shared" si="0"/>
        <v/>
      </c>
    </row>
    <row r="67" spans="4:19" ht="20.100000000000001" customHeight="1">
      <c r="D67" s="132">
        <v>28</v>
      </c>
      <c r="E67" s="185" t="s">
        <v>78</v>
      </c>
      <c r="F67" s="293"/>
      <c r="G67" s="324"/>
      <c r="S67" t="str">
        <f t="shared" si="0"/>
        <v/>
      </c>
    </row>
    <row r="68" spans="4:19" ht="20.100000000000001" customHeight="1">
      <c r="D68" s="139">
        <v>29</v>
      </c>
      <c r="E68" s="309" t="s">
        <v>267</v>
      </c>
      <c r="F68" s="325"/>
      <c r="G68" s="326"/>
      <c r="S68" t="str">
        <f t="shared" si="0"/>
        <v/>
      </c>
    </row>
    <row r="69" spans="4:19" ht="20.100000000000001" customHeight="1">
      <c r="D69" s="138">
        <v>30</v>
      </c>
      <c r="E69" s="178" t="s">
        <v>79</v>
      </c>
      <c r="F69" s="404"/>
      <c r="G69" s="405"/>
      <c r="S69" t="str">
        <f t="shared" si="0"/>
        <v/>
      </c>
    </row>
    <row r="70" spans="4:19" ht="20.100000000000001" customHeight="1">
      <c r="D70" s="60" t="s">
        <v>107</v>
      </c>
      <c r="E70" s="37" t="s">
        <v>373</v>
      </c>
      <c r="F70" s="404"/>
      <c r="G70" s="405"/>
      <c r="S70" t="str">
        <f t="shared" si="0"/>
        <v/>
      </c>
    </row>
    <row r="71" spans="4:19" ht="20.100000000000001" customHeight="1">
      <c r="D71" s="35"/>
      <c r="E71" s="195" t="s">
        <v>374</v>
      </c>
      <c r="F71" s="9">
        <v>1.45</v>
      </c>
      <c r="G71" s="313">
        <v>4.8099999999999996</v>
      </c>
      <c r="S71">
        <f t="shared" si="0"/>
        <v>1.45</v>
      </c>
    </row>
    <row r="72" spans="4:19" ht="20.100000000000001" customHeight="1">
      <c r="D72" s="59"/>
      <c r="E72" s="196" t="s">
        <v>375</v>
      </c>
      <c r="F72" s="49">
        <v>1.45</v>
      </c>
      <c r="G72" s="316">
        <v>4.8099999999999996</v>
      </c>
      <c r="S72">
        <f t="shared" si="0"/>
        <v>1.45</v>
      </c>
    </row>
    <row r="73" spans="4:19" ht="20.100000000000001" customHeight="1">
      <c r="D73" s="34" t="s">
        <v>108</v>
      </c>
      <c r="E73" s="37" t="s">
        <v>376</v>
      </c>
      <c r="F73" s="404"/>
      <c r="G73" s="405"/>
      <c r="S73" t="str">
        <f t="shared" si="0"/>
        <v/>
      </c>
    </row>
    <row r="74" spans="4:19" ht="20.100000000000001" customHeight="1">
      <c r="D74" s="127"/>
      <c r="E74" s="197" t="s">
        <v>377</v>
      </c>
      <c r="F74" s="125">
        <v>0</v>
      </c>
      <c r="G74" s="318">
        <v>0</v>
      </c>
      <c r="S74">
        <f t="shared" si="0"/>
        <v>0</v>
      </c>
    </row>
    <row r="75" spans="4:19" ht="20.100000000000001" customHeight="1">
      <c r="D75" s="132"/>
      <c r="E75" s="198" t="s">
        <v>378</v>
      </c>
      <c r="F75" s="166">
        <v>0</v>
      </c>
      <c r="G75" s="320">
        <v>0</v>
      </c>
      <c r="S75">
        <f t="shared" si="0"/>
        <v>0</v>
      </c>
    </row>
    <row r="76" spans="4:19" ht="20.100000000000001" customHeight="1">
      <c r="D76" s="34" t="s">
        <v>108</v>
      </c>
      <c r="E76" s="178" t="s">
        <v>379</v>
      </c>
      <c r="F76" s="404"/>
      <c r="G76" s="405"/>
      <c r="S76" t="str">
        <f t="shared" si="0"/>
        <v/>
      </c>
    </row>
    <row r="77" spans="4:19" ht="30">
      <c r="D77" s="203"/>
      <c r="E77" s="204" t="s">
        <v>380</v>
      </c>
      <c r="F77" s="75">
        <f>+IF(COUNT(F71,F74),SUM(F71,F74),"")</f>
        <v>1.45</v>
      </c>
      <c r="G77" s="75">
        <f>+IF(COUNT(G71,G74),SUM(G71,G74),"")</f>
        <v>4.8099999999999996</v>
      </c>
      <c r="S77">
        <f t="shared" si="0"/>
        <v>1.45</v>
      </c>
    </row>
    <row r="78" spans="4:19" ht="30">
      <c r="D78" s="203"/>
      <c r="E78" s="204" t="s">
        <v>381</v>
      </c>
      <c r="F78" s="75">
        <f>+IF(COUNT(F72,F75),SUM(F72,F75),"")</f>
        <v>1.45</v>
      </c>
      <c r="G78" s="75">
        <f>+IF(COUNT(G72,G75),SUM(G72,G75),"")</f>
        <v>4.8099999999999996</v>
      </c>
      <c r="S78">
        <f t="shared" si="0"/>
        <v>1.45</v>
      </c>
    </row>
    <row r="79" spans="4:19" ht="20.100000000000001" customHeight="1">
      <c r="D79" s="202">
        <v>31</v>
      </c>
      <c r="E79" s="310" t="s">
        <v>268</v>
      </c>
      <c r="F79" s="327"/>
      <c r="G79" s="328"/>
      <c r="S79" t="str">
        <f t="shared" si="0"/>
        <v/>
      </c>
    </row>
    <row r="80" spans="4:19" ht="20.100000000000001" customHeight="1">
      <c r="D80" s="132">
        <v>32</v>
      </c>
      <c r="E80" s="307" t="s">
        <v>269</v>
      </c>
      <c r="F80" s="327"/>
      <c r="G80" s="328"/>
      <c r="S80" t="str">
        <f t="shared" si="0"/>
        <v/>
      </c>
    </row>
    <row r="81" spans="4:19" ht="20.100000000000001" customHeight="1">
      <c r="D81" s="139">
        <v>33</v>
      </c>
      <c r="E81" s="311" t="s">
        <v>270</v>
      </c>
      <c r="F81" s="327"/>
      <c r="G81" s="329"/>
      <c r="S81" t="str">
        <f t="shared" ref="S81" si="7">+IF(COUNT(F81),+F81,"")</f>
        <v/>
      </c>
    </row>
    <row r="82" spans="4:19" ht="35.1" customHeight="1">
      <c r="D82" s="140">
        <v>34</v>
      </c>
      <c r="E82" s="186" t="s">
        <v>241</v>
      </c>
      <c r="F82" s="168"/>
      <c r="G82" s="74"/>
    </row>
    <row r="83" spans="4:19" ht="15" customHeight="1">
      <c r="G83" s="74"/>
    </row>
    <row r="84" spans="4:19" ht="15" hidden="1" customHeight="1"/>
    <row r="85" spans="4:19" ht="15" hidden="1" customHeight="1"/>
    <row r="86" spans="4:19" ht="15" hidden="1" customHeight="1"/>
    <row r="87" spans="4:19" ht="15" hidden="1" customHeight="1"/>
    <row r="88" spans="4:19" ht="15" hidden="1" customHeight="1"/>
    <row r="89" spans="4:19" ht="15" hidden="1" customHeight="1"/>
    <row r="90" spans="4:19" ht="15" hidden="1" customHeight="1"/>
    <row r="91" spans="4:19" ht="15" hidden="1" customHeight="1"/>
    <row r="92" spans="4:19" ht="15" hidden="1" customHeight="1"/>
    <row r="93" spans="4:19" ht="15" hidden="1" customHeight="1"/>
    <row r="94" spans="4:19" ht="15" hidden="1" customHeight="1"/>
    <row r="95" spans="4:19" ht="15" hidden="1" customHeight="1"/>
    <row r="96" spans="4:19"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idden="1"/>
    <row r="114" hidden="1"/>
    <row r="115" hidden="1"/>
  </sheetData>
  <sheetProtection password="F884" sheet="1" objects="1" scenarios="1"/>
  <mergeCells count="15">
    <mergeCell ref="D8:G8"/>
    <mergeCell ref="D9:E9"/>
    <mergeCell ref="F42:G42"/>
    <mergeCell ref="F61:G61"/>
    <mergeCell ref="F58:G58"/>
    <mergeCell ref="F55:G55"/>
    <mergeCell ref="F15:G15"/>
    <mergeCell ref="F19:G19"/>
    <mergeCell ref="F26:G26"/>
    <mergeCell ref="E14:G14"/>
    <mergeCell ref="F76:G76"/>
    <mergeCell ref="F73:G73"/>
    <mergeCell ref="F70:G70"/>
    <mergeCell ref="F69:G69"/>
    <mergeCell ref="F64:G64"/>
  </mergeCells>
  <dataValidations count="3">
    <dataValidation type="decimal" allowBlank="1" showInputMessage="1" showErrorMessage="1" sqref="F74:G75 F56:F60 F51:G51 F43:G44 F46:G46 F20:G25 F27:G36 F40:G40 F16:G18 F48:G49 G59:G60 G56:G57 F77:G78 F53:G53 F65:G68 F62:G63 F71:G72">
      <formula1>-9.99999999999999E+36</formula1>
      <formula2>9.99999999999999E+36</formula2>
    </dataValidation>
    <dataValidation type="list" allowBlank="1" showInputMessage="1" showErrorMessage="1" sqref="F12:G12">
      <formula1>$O$12:$O$13</formula1>
    </dataValidation>
    <dataValidation type="decimal" allowBlank="1" showInputMessage="1" showErrorMessage="1" sqref="F79:G81">
      <formula1>-9</formula1>
      <formula2>9</formula2>
    </dataValidation>
  </dataValidations>
  <hyperlinks>
    <hyperlink ref="E53" location="OCI!C21" display="Other comprehensive income net of taxes"/>
  </hyperlinks>
  <pageMargins left="0.7" right="0.7" top="0.75" bottom="0.75" header="0.3" footer="0.3"/>
  <pageSetup scale="44"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XFC86"/>
  <sheetViews>
    <sheetView showGridLines="0" topLeftCell="A7" workbookViewId="0">
      <pane xSplit="5" ySplit="8" topLeftCell="F15" activePane="bottomRight" state="frozen"/>
      <selection activeCell="D9" sqref="D9:G9"/>
      <selection pane="topRight" activeCell="D9" sqref="D9:G9"/>
      <selection pane="bottomLeft" activeCell="D9" sqref="D9:G9"/>
      <selection pane="bottomRight" activeCell="A7" sqref="A7"/>
    </sheetView>
  </sheetViews>
  <sheetFormatPr defaultColWidth="0" defaultRowHeight="15" zeroHeight="1"/>
  <cols>
    <col min="1" max="1" width="1.85546875" customWidth="1"/>
    <col min="2" max="2" width="1.7109375" customWidth="1"/>
    <col min="3" max="3" width="2" customWidth="1"/>
    <col min="4" max="4" width="5.5703125" customWidth="1"/>
    <col min="5" max="5" width="50.140625" customWidth="1"/>
    <col min="6" max="6" width="20.7109375" customWidth="1"/>
    <col min="7" max="7" width="19.42578125" customWidth="1"/>
    <col min="8" max="8" width="2.140625" customWidth="1"/>
    <col min="9" max="9" width="1.85546875" customWidth="1"/>
    <col min="10" max="10" width="1.7109375" customWidth="1"/>
    <col min="11" max="16383" width="9.140625" hidden="1"/>
    <col min="16384" max="16384" width="2.42578125" hidden="1"/>
  </cols>
  <sheetData>
    <row r="1" spans="4:15" hidden="1"/>
    <row r="2" spans="4:15" hidden="1"/>
    <row r="3" spans="4:15" hidden="1"/>
    <row r="4" spans="4:15" hidden="1"/>
    <row r="5" spans="4:15" hidden="1"/>
    <row r="6" spans="4:15" hidden="1"/>
    <row r="7" spans="4:15" ht="34.5" customHeight="1"/>
    <row r="8" spans="4:15" ht="39.950000000000003" customHeight="1">
      <c r="D8" s="416" t="s">
        <v>130</v>
      </c>
      <c r="E8" s="417"/>
      <c r="F8" s="417"/>
      <c r="G8" s="418"/>
    </row>
    <row r="9" spans="4:15" ht="45" customHeight="1">
      <c r="D9" s="419" t="s">
        <v>106</v>
      </c>
      <c r="E9" s="420"/>
      <c r="F9" s="162" t="s">
        <v>514</v>
      </c>
      <c r="G9" s="162" t="s">
        <v>361</v>
      </c>
    </row>
    <row r="10" spans="4:15" ht="15" customHeight="1">
      <c r="D10" s="414" t="s">
        <v>291</v>
      </c>
      <c r="E10" s="415"/>
      <c r="F10" s="16"/>
      <c r="G10" s="16"/>
    </row>
    <row r="11" spans="4:15" ht="15" customHeight="1">
      <c r="D11" s="414" t="s">
        <v>292</v>
      </c>
      <c r="E11" s="415"/>
      <c r="F11" s="16"/>
      <c r="G11" s="16"/>
    </row>
    <row r="12" spans="4:15">
      <c r="D12" s="414" t="s">
        <v>63</v>
      </c>
      <c r="E12" s="415"/>
      <c r="F12" s="301"/>
      <c r="G12" s="301"/>
      <c r="O12" t="s">
        <v>17</v>
      </c>
    </row>
    <row r="13" spans="4:15">
      <c r="D13" s="414" t="s">
        <v>14</v>
      </c>
      <c r="E13" s="415"/>
      <c r="F13" s="167" t="str">
        <f>+IF(COUNTA('General Info'!E20),'General Info'!E20,"")</f>
        <v>Standalone</v>
      </c>
      <c r="G13" s="167" t="str">
        <f>+IF(COUNTA('General Info'!E20),'General Info'!E20,"")</f>
        <v>Standalone</v>
      </c>
      <c r="O13" t="s">
        <v>56</v>
      </c>
    </row>
    <row r="14" spans="4:15" ht="15" customHeight="1">
      <c r="D14" s="421"/>
      <c r="E14" s="422"/>
      <c r="F14" s="422"/>
      <c r="G14" s="423"/>
    </row>
    <row r="15" spans="4:15" ht="15" customHeight="1">
      <c r="D15" s="56"/>
      <c r="E15" s="205" t="s">
        <v>387</v>
      </c>
      <c r="F15" s="421"/>
      <c r="G15" s="423"/>
    </row>
    <row r="16" spans="4:15" ht="15" customHeight="1">
      <c r="D16" s="56">
        <v>1</v>
      </c>
      <c r="E16" s="206" t="s">
        <v>388</v>
      </c>
      <c r="F16" s="421"/>
      <c r="G16" s="423"/>
    </row>
    <row r="17" spans="4:7">
      <c r="D17" s="207"/>
      <c r="E17" s="208" t="s">
        <v>389</v>
      </c>
      <c r="F17" s="10"/>
      <c r="G17" s="10"/>
    </row>
    <row r="18" spans="4:7">
      <c r="D18" s="209"/>
      <c r="E18" s="210" t="s">
        <v>390</v>
      </c>
      <c r="F18" s="77"/>
      <c r="G18" s="77"/>
    </row>
    <row r="19" spans="4:7">
      <c r="D19" s="209"/>
      <c r="E19" s="210" t="s">
        <v>391</v>
      </c>
      <c r="F19" s="78"/>
      <c r="G19" s="78"/>
    </row>
    <row r="20" spans="4:7">
      <c r="D20" s="209"/>
      <c r="E20" s="211" t="s">
        <v>392</v>
      </c>
      <c r="F20" s="77"/>
      <c r="G20" s="77"/>
    </row>
    <row r="21" spans="4:7">
      <c r="D21" s="209"/>
      <c r="E21" s="211" t="s">
        <v>393</v>
      </c>
      <c r="F21" s="77"/>
      <c r="G21" s="77"/>
    </row>
    <row r="22" spans="4:7">
      <c r="D22" s="209"/>
      <c r="E22" s="210" t="s">
        <v>394</v>
      </c>
      <c r="F22" s="77"/>
      <c r="G22" s="77"/>
    </row>
    <row r="23" spans="4:7">
      <c r="D23" s="209"/>
      <c r="E23" s="210" t="s">
        <v>395</v>
      </c>
      <c r="F23" s="77"/>
      <c r="G23" s="77"/>
    </row>
    <row r="24" spans="4:7">
      <c r="D24" s="212"/>
      <c r="E24" s="213" t="s">
        <v>396</v>
      </c>
      <c r="F24" s="77"/>
      <c r="G24" s="77"/>
    </row>
    <row r="25" spans="4:7">
      <c r="D25" s="30"/>
      <c r="E25" s="214" t="s">
        <v>397</v>
      </c>
      <c r="F25" s="404"/>
      <c r="G25" s="405"/>
    </row>
    <row r="26" spans="4:7">
      <c r="D26" s="207"/>
      <c r="E26" s="215" t="s">
        <v>85</v>
      </c>
      <c r="F26" s="77"/>
      <c r="G26" s="77"/>
    </row>
    <row r="27" spans="4:7">
      <c r="D27" s="216"/>
      <c r="E27" s="216" t="s">
        <v>398</v>
      </c>
      <c r="F27" s="77"/>
      <c r="G27" s="77"/>
    </row>
    <row r="28" spans="4:7">
      <c r="D28" s="216"/>
      <c r="E28" s="215" t="s">
        <v>399</v>
      </c>
      <c r="F28" s="77"/>
      <c r="G28" s="77"/>
    </row>
    <row r="29" spans="4:7">
      <c r="D29" s="216"/>
      <c r="E29" s="216" t="s">
        <v>400</v>
      </c>
      <c r="F29" s="77"/>
      <c r="G29" s="78"/>
    </row>
    <row r="30" spans="4:7">
      <c r="D30" s="30"/>
      <c r="E30" s="253" t="s">
        <v>401</v>
      </c>
      <c r="F30" s="75" t="str">
        <f>IF(COUNT(F26:F29),SUM(F26:F29),"")</f>
        <v/>
      </c>
      <c r="G30" s="75" t="str">
        <f>IF(COUNT(G26:G29),SUM(G26:G29),"")</f>
        <v/>
      </c>
    </row>
    <row r="31" spans="4:7">
      <c r="D31" s="207"/>
      <c r="E31" s="217" t="s">
        <v>86</v>
      </c>
      <c r="F31" s="77"/>
      <c r="G31" s="77"/>
    </row>
    <row r="32" spans="4:7">
      <c r="D32" s="210"/>
      <c r="E32" s="210" t="s">
        <v>87</v>
      </c>
      <c r="F32" s="77"/>
      <c r="G32" s="78"/>
    </row>
    <row r="33" spans="4:7">
      <c r="D33" s="30"/>
      <c r="E33" s="253" t="s">
        <v>88</v>
      </c>
      <c r="F33" s="75" t="str">
        <f>IF(COUNT(F17:F24,F26:F29,F31:F32),SUM(F17:F24,F26:F29,F31:F32),"")</f>
        <v/>
      </c>
      <c r="G33" s="75" t="str">
        <f>IF(COUNT(G17:G24,G26:G29,G31:G32),SUM(G17:G24,G26:G29,G31:G32),"")</f>
        <v/>
      </c>
    </row>
    <row r="34" spans="4:7">
      <c r="D34" s="56">
        <v>2</v>
      </c>
      <c r="E34" s="218" t="s">
        <v>360</v>
      </c>
      <c r="F34" s="404"/>
      <c r="G34" s="405"/>
    </row>
    <row r="35" spans="4:7">
      <c r="D35" s="207"/>
      <c r="E35" s="219" t="s">
        <v>90</v>
      </c>
      <c r="F35" s="78"/>
      <c r="G35" s="78"/>
    </row>
    <row r="36" spans="4:7">
      <c r="D36" s="30"/>
      <c r="E36" s="220" t="s">
        <v>402</v>
      </c>
      <c r="F36" s="404"/>
      <c r="G36" s="405"/>
    </row>
    <row r="37" spans="4:7">
      <c r="D37" s="207"/>
      <c r="E37" s="221" t="s">
        <v>89</v>
      </c>
      <c r="F37" s="77"/>
      <c r="G37" s="77"/>
    </row>
    <row r="38" spans="4:7">
      <c r="D38" s="222"/>
      <c r="E38" s="223" t="s">
        <v>403</v>
      </c>
      <c r="F38" s="77"/>
      <c r="G38" s="77"/>
    </row>
    <row r="39" spans="4:7">
      <c r="D39" s="207"/>
      <c r="E39" s="223" t="s">
        <v>404</v>
      </c>
      <c r="F39" s="77"/>
      <c r="G39" s="77"/>
    </row>
    <row r="40" spans="4:7">
      <c r="D40" s="224"/>
      <c r="E40" s="223" t="s">
        <v>405</v>
      </c>
      <c r="F40" s="77"/>
      <c r="G40" s="77"/>
    </row>
    <row r="41" spans="4:7">
      <c r="D41" s="207"/>
      <c r="E41" s="221" t="s">
        <v>406</v>
      </c>
      <c r="F41" s="77"/>
      <c r="G41" s="77"/>
    </row>
    <row r="42" spans="4:7">
      <c r="D42" s="222"/>
      <c r="E42" s="222" t="s">
        <v>407</v>
      </c>
      <c r="F42" s="77"/>
      <c r="G42" s="78"/>
    </row>
    <row r="43" spans="4:7">
      <c r="D43" s="30"/>
      <c r="E43" s="252" t="s">
        <v>408</v>
      </c>
      <c r="F43" s="75" t="str">
        <f>IF(COUNT(F37:F42),SUM(F37:F42),"")</f>
        <v/>
      </c>
      <c r="G43" s="75" t="str">
        <f>IF(COUNT(G37:G42),SUM(G37:G42),"")</f>
        <v/>
      </c>
    </row>
    <row r="44" spans="4:7">
      <c r="D44" s="207"/>
      <c r="E44" s="226" t="s">
        <v>409</v>
      </c>
      <c r="F44" s="77"/>
      <c r="G44" s="77"/>
    </row>
    <row r="45" spans="4:7">
      <c r="D45" s="216"/>
      <c r="E45" s="216" t="s">
        <v>91</v>
      </c>
      <c r="F45" s="77"/>
      <c r="G45" s="78"/>
    </row>
    <row r="46" spans="4:7">
      <c r="D46" s="30"/>
      <c r="E46" s="252" t="s">
        <v>92</v>
      </c>
      <c r="F46" s="6" t="str">
        <f>IF(COUNT(F35,F37:F42,F44:F45),SUM(F35,F37:F42,F44:F45),"")</f>
        <v/>
      </c>
      <c r="G46" s="6" t="str">
        <f>IF(COUNT(G35,G37:G42,G44:G45),SUM(G35,G37:G42,G44:G45),"")</f>
        <v/>
      </c>
    </row>
    <row r="47" spans="4:7">
      <c r="D47" s="207">
        <v>3</v>
      </c>
      <c r="E47" s="226" t="s">
        <v>410</v>
      </c>
      <c r="F47" s="77"/>
      <c r="G47" s="77"/>
    </row>
    <row r="48" spans="4:7" ht="30">
      <c r="D48" s="216">
        <v>4</v>
      </c>
      <c r="E48" s="227" t="s">
        <v>411</v>
      </c>
      <c r="F48" s="77"/>
      <c r="G48" s="78"/>
    </row>
    <row r="49" spans="4:7">
      <c r="D49" s="30"/>
      <c r="E49" s="252" t="s">
        <v>93</v>
      </c>
      <c r="F49" s="6" t="str">
        <f>IF(COUNT(F33,F46:F48),SUM(F33,F46:F48),"")</f>
        <v/>
      </c>
      <c r="G49" s="6" t="str">
        <f>IF(COUNT(G33,G46:G48),SUM(G33,G46:G48),"")</f>
        <v/>
      </c>
    </row>
    <row r="50" spans="4:7">
      <c r="D50" s="228"/>
      <c r="E50" s="161" t="s">
        <v>357</v>
      </c>
      <c r="F50" s="424"/>
      <c r="G50" s="425"/>
    </row>
    <row r="51" spans="4:7">
      <c r="D51" s="56">
        <v>1</v>
      </c>
      <c r="E51" s="229" t="s">
        <v>283</v>
      </c>
      <c r="F51" s="424"/>
      <c r="G51" s="425"/>
    </row>
    <row r="52" spans="4:7">
      <c r="D52" s="56"/>
      <c r="E52" s="37" t="s">
        <v>412</v>
      </c>
      <c r="F52" s="426"/>
      <c r="G52" s="426"/>
    </row>
    <row r="53" spans="4:7">
      <c r="D53" s="247"/>
      <c r="E53" s="219" t="s">
        <v>413</v>
      </c>
      <c r="F53" s="64"/>
      <c r="G53" s="64"/>
    </row>
    <row r="54" spans="4:7">
      <c r="D54" s="209"/>
      <c r="E54" s="230" t="s">
        <v>414</v>
      </c>
      <c r="F54" s="77"/>
      <c r="G54" s="78"/>
    </row>
    <row r="55" spans="4:7">
      <c r="D55" s="30"/>
      <c r="E55" s="252" t="s">
        <v>415</v>
      </c>
      <c r="F55" s="6" t="str">
        <f>IF(COUNT(F53:F54),SUM(F53:F54),"")</f>
        <v/>
      </c>
      <c r="G55" s="6" t="str">
        <f>IF(COUNT(G53:G54),SUM(G53:G54),"")</f>
        <v/>
      </c>
    </row>
    <row r="56" spans="4:7">
      <c r="D56" s="231"/>
      <c r="E56" s="210" t="s">
        <v>416</v>
      </c>
      <c r="F56" s="78"/>
      <c r="G56" s="78"/>
    </row>
    <row r="57" spans="4:7">
      <c r="D57" s="30"/>
      <c r="E57" s="251" t="s">
        <v>417</v>
      </c>
      <c r="F57" s="6" t="str">
        <f>IF(COUNT(F55:F56),SUM(F55:F56),"")</f>
        <v/>
      </c>
      <c r="G57" s="6" t="str">
        <f>IF(COUNT(G55:G56),SUM(G55:G56),"")</f>
        <v/>
      </c>
    </row>
    <row r="58" spans="4:7">
      <c r="D58" s="30">
        <v>2</v>
      </c>
      <c r="E58" s="229" t="s">
        <v>418</v>
      </c>
      <c r="F58" s="424"/>
      <c r="G58" s="425"/>
    </row>
    <row r="59" spans="4:7">
      <c r="D59" s="30"/>
      <c r="E59" s="232" t="s">
        <v>358</v>
      </c>
      <c r="F59" s="424"/>
      <c r="G59" s="425"/>
    </row>
    <row r="60" spans="4:7">
      <c r="D60" s="30"/>
      <c r="E60" s="233" t="s">
        <v>419</v>
      </c>
      <c r="F60" s="424"/>
      <c r="G60" s="425"/>
    </row>
    <row r="61" spans="4:7">
      <c r="D61" s="234"/>
      <c r="E61" s="235" t="s">
        <v>420</v>
      </c>
      <c r="F61" s="10"/>
      <c r="G61" s="10"/>
    </row>
    <row r="62" spans="4:7">
      <c r="D62" s="209"/>
      <c r="E62" s="164" t="s">
        <v>421</v>
      </c>
      <c r="F62" s="77"/>
      <c r="G62" s="78"/>
    </row>
    <row r="63" spans="4:7" ht="15" customHeight="1">
      <c r="D63" s="231"/>
      <c r="E63" s="236" t="s">
        <v>422</v>
      </c>
      <c r="F63" s="77"/>
      <c r="G63" s="78"/>
    </row>
    <row r="64" spans="4:7" ht="15" customHeight="1">
      <c r="D64" s="30"/>
      <c r="E64" s="250" t="s">
        <v>423</v>
      </c>
      <c r="F64" s="6" t="str">
        <f>IF(COUNT(F61:F63),SUM(F61:F63),"")</f>
        <v/>
      </c>
      <c r="G64" s="6" t="str">
        <f>IF(COUNT(G61:G63),SUM(G61:G63),"")</f>
        <v/>
      </c>
    </row>
    <row r="65" spans="4:7">
      <c r="D65" s="207"/>
      <c r="E65" s="215" t="s">
        <v>424</v>
      </c>
      <c r="F65" s="10"/>
      <c r="G65" s="10"/>
    </row>
    <row r="66" spans="4:7">
      <c r="D66" s="209"/>
      <c r="E66" s="164" t="s">
        <v>81</v>
      </c>
      <c r="F66" s="77"/>
      <c r="G66" s="78"/>
    </row>
    <row r="67" spans="4:7">
      <c r="D67" s="207"/>
      <c r="E67" s="238" t="s">
        <v>425</v>
      </c>
      <c r="F67" s="77"/>
      <c r="G67" s="78"/>
    </row>
    <row r="68" spans="4:7">
      <c r="D68" s="207"/>
      <c r="E68" s="238" t="s">
        <v>426</v>
      </c>
      <c r="F68" s="77"/>
      <c r="G68" s="78"/>
    </row>
    <row r="69" spans="4:7">
      <c r="D69" s="30"/>
      <c r="E69" s="250" t="s">
        <v>82</v>
      </c>
      <c r="F69" s="6" t="str">
        <f>IF(COUNT(F61:F63,F65:F68),SUM(F61:F63,F65:F68),"")</f>
        <v/>
      </c>
      <c r="G69" s="6" t="str">
        <f>IF(COUNT(G61:G63,G65:G68),SUM(G61:G63,G65:G68),"")</f>
        <v/>
      </c>
    </row>
    <row r="70" spans="4:7">
      <c r="D70" s="30"/>
      <c r="E70" s="163" t="s">
        <v>359</v>
      </c>
      <c r="F70" s="424"/>
      <c r="G70" s="425"/>
    </row>
    <row r="71" spans="4:7">
      <c r="D71" s="30"/>
      <c r="E71" s="239" t="s">
        <v>427</v>
      </c>
      <c r="F71" s="424"/>
      <c r="G71" s="425"/>
    </row>
    <row r="72" spans="4:7">
      <c r="D72" s="207"/>
      <c r="E72" s="240" t="s">
        <v>428</v>
      </c>
      <c r="F72" s="10"/>
      <c r="G72" s="10"/>
    </row>
    <row r="73" spans="4:7">
      <c r="D73" s="209"/>
      <c r="E73" s="241" t="s">
        <v>429</v>
      </c>
      <c r="F73" s="77"/>
      <c r="G73" s="78"/>
    </row>
    <row r="74" spans="4:7">
      <c r="D74" s="207"/>
      <c r="E74" s="242" t="s">
        <v>430</v>
      </c>
      <c r="F74" s="77"/>
      <c r="G74" s="78"/>
    </row>
    <row r="75" spans="4:7">
      <c r="D75" s="30"/>
      <c r="E75" s="250" t="s">
        <v>431</v>
      </c>
      <c r="F75" s="6" t="str">
        <f>IF(COUNT(F72:F74),SUM(F72:F74),"")</f>
        <v/>
      </c>
      <c r="G75" s="6" t="str">
        <f>IF(COUNT(G72:G74),SUM(G72:G74),"")</f>
        <v/>
      </c>
    </row>
    <row r="76" spans="4:7">
      <c r="D76" s="207"/>
      <c r="E76" s="243" t="s">
        <v>83</v>
      </c>
      <c r="F76" s="10"/>
      <c r="G76" s="10"/>
    </row>
    <row r="77" spans="4:7">
      <c r="D77" s="209"/>
      <c r="E77" s="223" t="s">
        <v>432</v>
      </c>
      <c r="F77" s="77"/>
      <c r="G77" s="78"/>
    </row>
    <row r="78" spans="4:7">
      <c r="D78" s="207"/>
      <c r="E78" s="243" t="s">
        <v>433</v>
      </c>
      <c r="F78" s="77"/>
      <c r="G78" s="78"/>
    </row>
    <row r="79" spans="4:7">
      <c r="D79" s="207"/>
      <c r="E79" s="243" t="s">
        <v>434</v>
      </c>
      <c r="F79" s="77"/>
      <c r="G79" s="78"/>
    </row>
    <row r="80" spans="4:7">
      <c r="D80" s="30"/>
      <c r="E80" s="237" t="s">
        <v>84</v>
      </c>
      <c r="F80" s="6" t="str">
        <f>IF(COUNT(F72:F74,F76:F79),SUM(F72:F74,F76:F79),"")</f>
        <v/>
      </c>
      <c r="G80" s="6" t="str">
        <f>IF(COUNT(G72:G74,G76:G79),SUM(G72:G74,G76:G79),"")</f>
        <v/>
      </c>
    </row>
    <row r="81" spans="4:7" ht="30">
      <c r="D81" s="254">
        <v>3</v>
      </c>
      <c r="E81" s="248" t="s">
        <v>435</v>
      </c>
      <c r="F81" s="10"/>
      <c r="G81" s="10"/>
    </row>
    <row r="82" spans="4:7" ht="30">
      <c r="D82" s="255">
        <v>4</v>
      </c>
      <c r="E82" s="249" t="s">
        <v>436</v>
      </c>
      <c r="F82" s="77"/>
      <c r="G82" s="78"/>
    </row>
    <row r="83" spans="4:7">
      <c r="D83" s="30"/>
      <c r="E83" s="225" t="s">
        <v>437</v>
      </c>
      <c r="F83" s="6" t="str">
        <f>IF(COUNT(F69,F80,F81:F82),SUM(F69,F80,F81:F82),"")</f>
        <v/>
      </c>
      <c r="G83" s="6" t="str">
        <f>IF(COUNT(G69,G80,G81:G82),SUM(G69,G80,G81:G82),"")</f>
        <v/>
      </c>
    </row>
    <row r="84" spans="4:7">
      <c r="D84" s="244"/>
      <c r="E84" s="245" t="s">
        <v>438</v>
      </c>
      <c r="F84" s="6" t="str">
        <f>IF(COUNT(F57,F83),SUM(F57,F83),"")</f>
        <v/>
      </c>
      <c r="G84" s="6" t="str">
        <f>IF(COUNT(G57,G83),SUM(G57,G83),"")</f>
        <v/>
      </c>
    </row>
    <row r="85" spans="4:7" ht="35.1" customHeight="1">
      <c r="D85" s="152"/>
      <c r="E85" s="246" t="s">
        <v>243</v>
      </c>
      <c r="F85" s="52"/>
    </row>
    <row r="86" spans="4:7"/>
  </sheetData>
  <sheetProtection password="F884" sheet="1" objects="1" scenarios="1"/>
  <mergeCells count="20">
    <mergeCell ref="F50:G50"/>
    <mergeCell ref="F51:G51"/>
    <mergeCell ref="F52:G52"/>
    <mergeCell ref="F70:G70"/>
    <mergeCell ref="F71:G71"/>
    <mergeCell ref="F58:G58"/>
    <mergeCell ref="F59:G59"/>
    <mergeCell ref="F60:G60"/>
    <mergeCell ref="F36:G36"/>
    <mergeCell ref="D13:E13"/>
    <mergeCell ref="D8:G8"/>
    <mergeCell ref="D9:E9"/>
    <mergeCell ref="D10:E10"/>
    <mergeCell ref="D11:E11"/>
    <mergeCell ref="D12:E12"/>
    <mergeCell ref="D14:G14"/>
    <mergeCell ref="F15:G15"/>
    <mergeCell ref="F16:G16"/>
    <mergeCell ref="F25:G25"/>
    <mergeCell ref="F34:G34"/>
  </mergeCells>
  <dataValidations count="2">
    <dataValidation type="decimal" allowBlank="1" showInputMessage="1" showErrorMessage="1" sqref="F17:G24 F26:G29 F53:G54 F34:G45 F31:G32 F47:G48 F50:F52 F56:G56 F58:F60 F61:G63 F65:G68 F70:F71 F72:G74 F76:G79 F81:G82">
      <formula1>-9.99999999999999E+36</formula1>
      <formula2>9.99999999999999E+36</formula2>
    </dataValidation>
    <dataValidation type="list" allowBlank="1" showInputMessage="1" showErrorMessage="1" sqref="F12:G12">
      <formula1>$O$12:$O$13</formula1>
    </dataValidation>
  </dataValidation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sheetPr codeName="Sheet5"/>
  <dimension ref="A1:XFC76"/>
  <sheetViews>
    <sheetView showGridLines="0" workbookViewId="0">
      <pane xSplit="5" ySplit="11" topLeftCell="F12" activePane="bottomRight" state="frozen"/>
      <selection activeCell="A7" sqref="A7"/>
      <selection pane="topRight" activeCell="F7" sqref="F7"/>
      <selection pane="bottomLeft" activeCell="A12" sqref="A12"/>
      <selection pane="bottomRight" activeCell="A7" sqref="A7"/>
    </sheetView>
  </sheetViews>
  <sheetFormatPr defaultColWidth="0" defaultRowHeight="15" zeroHeight="1"/>
  <cols>
    <col min="1" max="1" width="2" customWidth="1"/>
    <col min="2" max="2" width="1.7109375" customWidth="1"/>
    <col min="3" max="3" width="1.5703125" customWidth="1"/>
    <col min="4" max="4" width="9.140625" customWidth="1"/>
    <col min="5" max="5" width="69.42578125" customWidth="1"/>
    <col min="6" max="6" width="18.140625" customWidth="1"/>
    <col min="7" max="7" width="17.42578125" customWidth="1"/>
    <col min="8" max="8" width="2.28515625" customWidth="1"/>
    <col min="9" max="10" width="2.42578125" customWidth="1"/>
    <col min="11" max="11" width="3.140625" hidden="1"/>
    <col min="12" max="12" width="4.140625" hidden="1"/>
    <col min="13" max="13" width="2.28515625" hidden="1"/>
    <col min="14" max="14" width="2.140625" hidden="1"/>
    <col min="15" max="18" width="2" hidden="1"/>
    <col min="19" max="19" width="5" hidden="1"/>
    <col min="20" max="16383" width="2" hidden="1"/>
    <col min="16384" max="16384" width="3.28515625" hidden="1"/>
  </cols>
  <sheetData>
    <row r="1" spans="4:19" hidden="1"/>
    <row r="2" spans="4:19" hidden="1"/>
    <row r="3" spans="4:19" hidden="1"/>
    <row r="4" spans="4:19" hidden="1"/>
    <row r="5" spans="4:19" hidden="1"/>
    <row r="6" spans="4:19" hidden="1"/>
    <row r="7" spans="4:19" ht="40.5" customHeight="1"/>
    <row r="8" spans="4:19" ht="39.950000000000003" customHeight="1">
      <c r="D8" s="427" t="s">
        <v>256</v>
      </c>
      <c r="E8" s="428"/>
      <c r="F8" s="428"/>
      <c r="G8" s="429"/>
    </row>
    <row r="9" spans="4:19" ht="60">
      <c r="D9" s="427" t="s">
        <v>106</v>
      </c>
      <c r="E9" s="429"/>
      <c r="F9" s="14" t="s">
        <v>516</v>
      </c>
      <c r="G9" s="14" t="s">
        <v>94</v>
      </c>
    </row>
    <row r="10" spans="4:19">
      <c r="D10" s="414" t="s">
        <v>291</v>
      </c>
      <c r="E10" s="415"/>
      <c r="F10" s="15" t="s">
        <v>521</v>
      </c>
      <c r="G10" s="16" t="s">
        <v>523</v>
      </c>
    </row>
    <row r="11" spans="4:19">
      <c r="D11" s="414" t="s">
        <v>292</v>
      </c>
      <c r="E11" s="415"/>
      <c r="F11" s="16" t="s">
        <v>522</v>
      </c>
      <c r="G11" s="16" t="s">
        <v>522</v>
      </c>
    </row>
    <row r="12" spans="4:19">
      <c r="D12" s="414" t="s">
        <v>16</v>
      </c>
      <c r="E12" s="415"/>
      <c r="F12" s="301"/>
      <c r="G12" s="301"/>
      <c r="O12" t="s">
        <v>17</v>
      </c>
    </row>
    <row r="13" spans="4:19">
      <c r="D13" s="414" t="s">
        <v>14</v>
      </c>
      <c r="E13" s="415"/>
      <c r="F13" s="5" t="str">
        <f>+IF(COUNTA('General Info'!E20),'General Info'!E20,"")</f>
        <v>Standalone</v>
      </c>
      <c r="G13" s="5" t="str">
        <f>+IF(COUNTA('General Info'!E20),'General Info'!E20,"")</f>
        <v>Standalone</v>
      </c>
      <c r="O13" t="s">
        <v>56</v>
      </c>
    </row>
    <row r="14" spans="4:19" ht="18.75">
      <c r="D14" s="17">
        <v>1</v>
      </c>
      <c r="E14" s="18" t="s">
        <v>95</v>
      </c>
      <c r="F14" s="430"/>
      <c r="G14" s="431"/>
    </row>
    <row r="15" spans="4:19">
      <c r="D15" s="19"/>
      <c r="E15" s="99" t="s">
        <v>96</v>
      </c>
      <c r="F15" s="421"/>
      <c r="G15" s="423"/>
    </row>
    <row r="16" spans="4:19">
      <c r="D16" s="107">
        <v>1</v>
      </c>
      <c r="E16" s="100"/>
      <c r="F16" s="9"/>
      <c r="G16" s="313"/>
      <c r="S16" t="str">
        <f>+IF(COUNT(F16),+F16,"")</f>
        <v/>
      </c>
    </row>
    <row r="17" spans="4:19">
      <c r="D17" s="108">
        <v>2</v>
      </c>
      <c r="E17" s="101"/>
      <c r="F17" s="47"/>
      <c r="G17" s="315"/>
      <c r="S17" t="str">
        <f t="shared" ref="S17:S73" si="0">+IF(COUNT(F17),+F17,"")</f>
        <v/>
      </c>
    </row>
    <row r="18" spans="4:19">
      <c r="D18" s="108">
        <v>3</v>
      </c>
      <c r="E18" s="101"/>
      <c r="F18" s="47"/>
      <c r="G18" s="315"/>
      <c r="S18" t="str">
        <f t="shared" si="0"/>
        <v/>
      </c>
    </row>
    <row r="19" spans="4:19">
      <c r="D19" s="108">
        <v>4</v>
      </c>
      <c r="E19" s="101"/>
      <c r="F19" s="47"/>
      <c r="G19" s="315"/>
      <c r="S19" t="str">
        <f t="shared" si="0"/>
        <v/>
      </c>
    </row>
    <row r="20" spans="4:19">
      <c r="D20" s="108">
        <v>5</v>
      </c>
      <c r="E20" s="101"/>
      <c r="F20" s="47"/>
      <c r="G20" s="315"/>
      <c r="S20" t="str">
        <f t="shared" si="0"/>
        <v/>
      </c>
    </row>
    <row r="21" spans="4:19">
      <c r="D21" s="108">
        <v>6</v>
      </c>
      <c r="E21" s="101"/>
      <c r="F21" s="47"/>
      <c r="G21" s="315"/>
      <c r="S21" t="str">
        <f t="shared" si="0"/>
        <v/>
      </c>
    </row>
    <row r="22" spans="4:19">
      <c r="D22" s="108">
        <v>7</v>
      </c>
      <c r="E22" s="101"/>
      <c r="F22" s="47"/>
      <c r="G22" s="315"/>
      <c r="S22" t="str">
        <f t="shared" si="0"/>
        <v/>
      </c>
    </row>
    <row r="23" spans="4:19">
      <c r="D23" s="108">
        <v>8</v>
      </c>
      <c r="E23" s="101"/>
      <c r="F23" s="47"/>
      <c r="G23" s="315"/>
      <c r="S23" t="str">
        <f t="shared" si="0"/>
        <v/>
      </c>
    </row>
    <row r="24" spans="4:19">
      <c r="D24" s="108">
        <v>9</v>
      </c>
      <c r="E24" s="101"/>
      <c r="F24" s="47"/>
      <c r="G24" s="315"/>
      <c r="S24" t="str">
        <f t="shared" si="0"/>
        <v/>
      </c>
    </row>
    <row r="25" spans="4:19">
      <c r="D25" s="108">
        <v>10</v>
      </c>
      <c r="E25" s="101"/>
      <c r="F25" s="47"/>
      <c r="G25" s="315"/>
      <c r="S25" t="str">
        <f t="shared" si="0"/>
        <v/>
      </c>
    </row>
    <row r="26" spans="4:19">
      <c r="D26" s="108">
        <v>11</v>
      </c>
      <c r="E26" s="101"/>
      <c r="F26" s="47"/>
      <c r="G26" s="315"/>
      <c r="S26" t="str">
        <f t="shared" si="0"/>
        <v/>
      </c>
    </row>
    <row r="27" spans="4:19">
      <c r="D27" s="108">
        <v>12</v>
      </c>
      <c r="E27" s="101"/>
      <c r="F27" s="47"/>
      <c r="G27" s="315"/>
      <c r="S27" t="str">
        <f t="shared" si="0"/>
        <v/>
      </c>
    </row>
    <row r="28" spans="4:19">
      <c r="D28" s="108">
        <v>13</v>
      </c>
      <c r="E28" s="101"/>
      <c r="F28" s="47"/>
      <c r="G28" s="315"/>
      <c r="S28" t="str">
        <f t="shared" si="0"/>
        <v/>
      </c>
    </row>
    <row r="29" spans="4:19">
      <c r="D29" s="108">
        <v>14</v>
      </c>
      <c r="E29" s="101"/>
      <c r="F29" s="47"/>
      <c r="G29" s="315"/>
      <c r="S29" t="str">
        <f t="shared" si="0"/>
        <v/>
      </c>
    </row>
    <row r="30" spans="4:19">
      <c r="D30" s="109">
        <v>15</v>
      </c>
      <c r="E30" s="302"/>
      <c r="F30" s="49"/>
      <c r="G30" s="316"/>
      <c r="S30" t="str">
        <f t="shared" si="0"/>
        <v/>
      </c>
    </row>
    <row r="31" spans="4:19" ht="15" customHeight="1">
      <c r="D31" s="38"/>
      <c r="E31" s="103" t="s">
        <v>97</v>
      </c>
      <c r="F31" s="6" t="str">
        <f>+IF(COUNT(F16:F30),SUM(F16:F30),"")</f>
        <v/>
      </c>
      <c r="G31" s="6" t="str">
        <f t="shared" ref="G31" si="1">+IF(COUNT(G16:G30),SUM(G16:G30),"")</f>
        <v/>
      </c>
      <c r="S31" t="str">
        <f t="shared" si="0"/>
        <v/>
      </c>
    </row>
    <row r="32" spans="4:19" ht="15" customHeight="1">
      <c r="D32" s="38"/>
      <c r="E32" s="102" t="s">
        <v>98</v>
      </c>
      <c r="F32" s="9"/>
      <c r="G32" s="313"/>
      <c r="S32" t="str">
        <f t="shared" si="0"/>
        <v/>
      </c>
    </row>
    <row r="33" spans="4:19" ht="15" customHeight="1">
      <c r="D33" s="38"/>
      <c r="E33" s="103" t="s">
        <v>439</v>
      </c>
      <c r="F33" s="6" t="str">
        <f>+IF(COUNT(F31:F32),SUM(F31)-SUM(F32),"")</f>
        <v/>
      </c>
      <c r="G33" s="6" t="str">
        <f>+IF(COUNT(G31:G32),SUM(G31)-SUM(G32),"")</f>
        <v/>
      </c>
      <c r="S33" t="str">
        <f t="shared" si="0"/>
        <v/>
      </c>
    </row>
    <row r="34" spans="4:19">
      <c r="D34" s="7"/>
      <c r="E34" s="7"/>
      <c r="F34" s="8"/>
      <c r="G34" s="8"/>
      <c r="S34" t="str">
        <f t="shared" si="0"/>
        <v/>
      </c>
    </row>
    <row r="35" spans="4:19" ht="18.75">
      <c r="D35" s="17">
        <v>2</v>
      </c>
      <c r="E35" s="18" t="s">
        <v>99</v>
      </c>
      <c r="F35" s="426"/>
      <c r="G35" s="426"/>
      <c r="S35" t="str">
        <f t="shared" si="0"/>
        <v/>
      </c>
    </row>
    <row r="36" spans="4:19">
      <c r="D36" s="39"/>
      <c r="E36" s="99" t="s">
        <v>100</v>
      </c>
      <c r="F36" s="404"/>
      <c r="G36" s="405"/>
      <c r="S36" t="str">
        <f t="shared" si="0"/>
        <v/>
      </c>
    </row>
    <row r="37" spans="4:19">
      <c r="D37" s="40">
        <v>1</v>
      </c>
      <c r="E37" s="45" t="str">
        <f>+IF(COUNTA(E16),+E16,"")</f>
        <v/>
      </c>
      <c r="F37" s="9"/>
      <c r="G37" s="313"/>
      <c r="S37" t="str">
        <f t="shared" si="0"/>
        <v/>
      </c>
    </row>
    <row r="38" spans="4:19">
      <c r="D38" s="41">
        <v>2</v>
      </c>
      <c r="E38" s="46" t="str">
        <f t="shared" ref="E38:E51" si="2">+IF(COUNTA(E17),+E17,"")</f>
        <v/>
      </c>
      <c r="F38" s="47"/>
      <c r="G38" s="315"/>
      <c r="S38" t="str">
        <f t="shared" si="0"/>
        <v/>
      </c>
    </row>
    <row r="39" spans="4:19">
      <c r="D39" s="41">
        <v>3</v>
      </c>
      <c r="E39" s="46" t="str">
        <f t="shared" si="2"/>
        <v/>
      </c>
      <c r="F39" s="47"/>
      <c r="G39" s="315"/>
      <c r="S39" t="str">
        <f t="shared" si="0"/>
        <v/>
      </c>
    </row>
    <row r="40" spans="4:19">
      <c r="D40" s="41">
        <v>4</v>
      </c>
      <c r="E40" s="46" t="str">
        <f t="shared" si="2"/>
        <v/>
      </c>
      <c r="F40" s="47"/>
      <c r="G40" s="315"/>
      <c r="S40" t="str">
        <f t="shared" si="0"/>
        <v/>
      </c>
    </row>
    <row r="41" spans="4:19">
      <c r="D41" s="41">
        <v>5</v>
      </c>
      <c r="E41" s="46" t="str">
        <f t="shared" si="2"/>
        <v/>
      </c>
      <c r="F41" s="47"/>
      <c r="G41" s="315"/>
      <c r="S41" t="str">
        <f t="shared" si="0"/>
        <v/>
      </c>
    </row>
    <row r="42" spans="4:19">
      <c r="D42" s="41">
        <v>6</v>
      </c>
      <c r="E42" s="46" t="str">
        <f t="shared" si="2"/>
        <v/>
      </c>
      <c r="F42" s="47"/>
      <c r="G42" s="315"/>
      <c r="S42" t="str">
        <f t="shared" si="0"/>
        <v/>
      </c>
    </row>
    <row r="43" spans="4:19">
      <c r="D43" s="41">
        <v>7</v>
      </c>
      <c r="E43" s="46" t="str">
        <f t="shared" si="2"/>
        <v/>
      </c>
      <c r="F43" s="47"/>
      <c r="G43" s="315"/>
      <c r="S43" t="str">
        <f t="shared" si="0"/>
        <v/>
      </c>
    </row>
    <row r="44" spans="4:19">
      <c r="D44" s="41">
        <v>8</v>
      </c>
      <c r="E44" s="46" t="str">
        <f t="shared" si="2"/>
        <v/>
      </c>
      <c r="F44" s="47"/>
      <c r="G44" s="315"/>
      <c r="S44" t="str">
        <f t="shared" si="0"/>
        <v/>
      </c>
    </row>
    <row r="45" spans="4:19">
      <c r="D45" s="41">
        <v>9</v>
      </c>
      <c r="E45" s="46" t="str">
        <f t="shared" si="2"/>
        <v/>
      </c>
      <c r="F45" s="47"/>
      <c r="G45" s="315"/>
      <c r="S45" t="str">
        <f t="shared" si="0"/>
        <v/>
      </c>
    </row>
    <row r="46" spans="4:19">
      <c r="D46" s="41">
        <v>10</v>
      </c>
      <c r="E46" s="46" t="str">
        <f t="shared" si="2"/>
        <v/>
      </c>
      <c r="F46" s="47"/>
      <c r="G46" s="315"/>
      <c r="S46" t="str">
        <f t="shared" si="0"/>
        <v/>
      </c>
    </row>
    <row r="47" spans="4:19">
      <c r="D47" s="41">
        <v>11</v>
      </c>
      <c r="E47" s="46" t="str">
        <f t="shared" si="2"/>
        <v/>
      </c>
      <c r="F47" s="47"/>
      <c r="G47" s="315"/>
      <c r="S47" t="str">
        <f t="shared" si="0"/>
        <v/>
      </c>
    </row>
    <row r="48" spans="4:19">
      <c r="D48" s="41">
        <v>12</v>
      </c>
      <c r="E48" s="46" t="str">
        <f t="shared" si="2"/>
        <v/>
      </c>
      <c r="F48" s="47"/>
      <c r="G48" s="315"/>
      <c r="S48" t="str">
        <f t="shared" si="0"/>
        <v/>
      </c>
    </row>
    <row r="49" spans="4:19">
      <c r="D49" s="41">
        <v>13</v>
      </c>
      <c r="E49" s="46" t="str">
        <f t="shared" si="2"/>
        <v/>
      </c>
      <c r="F49" s="47"/>
      <c r="G49" s="315"/>
      <c r="S49" t="str">
        <f t="shared" si="0"/>
        <v/>
      </c>
    </row>
    <row r="50" spans="4:19">
      <c r="D50" s="41">
        <v>14</v>
      </c>
      <c r="E50" s="46" t="str">
        <f t="shared" si="2"/>
        <v/>
      </c>
      <c r="F50" s="47"/>
      <c r="G50" s="315"/>
      <c r="S50" t="str">
        <f t="shared" si="0"/>
        <v/>
      </c>
    </row>
    <row r="51" spans="4:19">
      <c r="D51" s="27">
        <v>15</v>
      </c>
      <c r="E51" s="48" t="str">
        <f t="shared" si="2"/>
        <v/>
      </c>
      <c r="F51" s="49"/>
      <c r="G51" s="316"/>
      <c r="S51" t="str">
        <f t="shared" si="0"/>
        <v/>
      </c>
    </row>
    <row r="52" spans="4:19" ht="15" customHeight="1">
      <c r="D52" s="36"/>
      <c r="E52" s="103" t="s">
        <v>513</v>
      </c>
      <c r="F52" s="6" t="str">
        <f>+IF(COUNT(F37:F51),SUM(F37:F51),"")</f>
        <v/>
      </c>
      <c r="G52" s="6" t="str">
        <f t="shared" ref="G52" si="3">+IF(COUNT(G37:G51),SUM(G37:G51),"")</f>
        <v/>
      </c>
      <c r="S52" t="str">
        <f t="shared" si="0"/>
        <v/>
      </c>
    </row>
    <row r="53" spans="4:19" ht="15" customHeight="1">
      <c r="D53" s="36"/>
      <c r="E53" s="36" t="s">
        <v>261</v>
      </c>
      <c r="F53" s="9"/>
      <c r="G53" s="313"/>
      <c r="S53" t="str">
        <f t="shared" si="0"/>
        <v/>
      </c>
    </row>
    <row r="54" spans="4:19" ht="15" customHeight="1">
      <c r="D54" s="32"/>
      <c r="E54" s="32" t="s">
        <v>101</v>
      </c>
      <c r="F54" s="76"/>
      <c r="G54" s="321"/>
      <c r="S54" t="str">
        <f t="shared" si="0"/>
        <v/>
      </c>
    </row>
    <row r="55" spans="4:19" ht="15" customHeight="1">
      <c r="D55" s="36"/>
      <c r="E55" s="103" t="s">
        <v>440</v>
      </c>
      <c r="F55" s="6" t="str">
        <f>+IF(COUNT(F52:F54),SUM(F52)-SUM(F53)-SUM(F54),"")</f>
        <v/>
      </c>
      <c r="G55" s="6" t="str">
        <f>+IF(COUNT(G52:G54),SUM(G52)-SUM(G53)-SUM(G54),"")</f>
        <v/>
      </c>
      <c r="S55" t="str">
        <f t="shared" si="0"/>
        <v/>
      </c>
    </row>
    <row r="56" spans="4:19">
      <c r="E56" s="11"/>
      <c r="F56" s="12"/>
      <c r="G56" s="12"/>
      <c r="S56" t="str">
        <f t="shared" si="0"/>
        <v/>
      </c>
    </row>
    <row r="57" spans="4:19" ht="18.75">
      <c r="D57" s="42">
        <v>3</v>
      </c>
      <c r="E57" s="44" t="s">
        <v>102</v>
      </c>
      <c r="F57" s="404"/>
      <c r="G57" s="405"/>
      <c r="S57" t="str">
        <f t="shared" si="0"/>
        <v/>
      </c>
    </row>
    <row r="58" spans="4:19" ht="18.75">
      <c r="D58" s="42"/>
      <c r="E58" s="99" t="s">
        <v>103</v>
      </c>
      <c r="F58" s="404"/>
      <c r="G58" s="405"/>
      <c r="S58" t="str">
        <f t="shared" si="0"/>
        <v/>
      </c>
    </row>
    <row r="59" spans="4:19">
      <c r="D59" s="117">
        <f>+D58+1</f>
        <v>1</v>
      </c>
      <c r="E59" s="118" t="str">
        <f t="shared" ref="E59:E73" si="4">+IF(COUNTA(E16),+E16,"")</f>
        <v/>
      </c>
      <c r="F59" s="9"/>
      <c r="G59" s="313"/>
      <c r="S59" t="str">
        <f t="shared" si="0"/>
        <v/>
      </c>
    </row>
    <row r="60" spans="4:19">
      <c r="D60" s="119">
        <v>2</v>
      </c>
      <c r="E60" s="120" t="str">
        <f t="shared" si="4"/>
        <v/>
      </c>
      <c r="F60" s="47"/>
      <c r="G60" s="315"/>
      <c r="S60" t="str">
        <f t="shared" si="0"/>
        <v/>
      </c>
    </row>
    <row r="61" spans="4:19">
      <c r="D61" s="119">
        <v>3</v>
      </c>
      <c r="E61" s="120" t="str">
        <f t="shared" si="4"/>
        <v/>
      </c>
      <c r="F61" s="47"/>
      <c r="G61" s="315"/>
      <c r="S61" t="str">
        <f t="shared" si="0"/>
        <v/>
      </c>
    </row>
    <row r="62" spans="4:19">
      <c r="D62" s="119">
        <v>4</v>
      </c>
      <c r="E62" s="120" t="str">
        <f t="shared" si="4"/>
        <v/>
      </c>
      <c r="F62" s="47"/>
      <c r="G62" s="315"/>
      <c r="S62" t="str">
        <f t="shared" si="0"/>
        <v/>
      </c>
    </row>
    <row r="63" spans="4:19">
      <c r="D63" s="119">
        <v>5</v>
      </c>
      <c r="E63" s="120" t="str">
        <f t="shared" si="4"/>
        <v/>
      </c>
      <c r="F63" s="47"/>
      <c r="G63" s="315"/>
      <c r="S63" t="str">
        <f t="shared" si="0"/>
        <v/>
      </c>
    </row>
    <row r="64" spans="4:19">
      <c r="D64" s="119">
        <v>6</v>
      </c>
      <c r="E64" s="120" t="str">
        <f t="shared" si="4"/>
        <v/>
      </c>
      <c r="F64" s="47"/>
      <c r="G64" s="315"/>
      <c r="S64" t="str">
        <f t="shared" si="0"/>
        <v/>
      </c>
    </row>
    <row r="65" spans="4:19">
      <c r="D65" s="119">
        <v>7</v>
      </c>
      <c r="E65" s="120" t="str">
        <f t="shared" si="4"/>
        <v/>
      </c>
      <c r="F65" s="47"/>
      <c r="G65" s="315"/>
      <c r="S65" t="str">
        <f t="shared" si="0"/>
        <v/>
      </c>
    </row>
    <row r="66" spans="4:19">
      <c r="D66" s="119">
        <v>8</v>
      </c>
      <c r="E66" s="120" t="str">
        <f t="shared" si="4"/>
        <v/>
      </c>
      <c r="F66" s="47"/>
      <c r="G66" s="315"/>
      <c r="S66" t="str">
        <f t="shared" si="0"/>
        <v/>
      </c>
    </row>
    <row r="67" spans="4:19">
      <c r="D67" s="119">
        <v>9</v>
      </c>
      <c r="E67" s="120" t="str">
        <f t="shared" si="4"/>
        <v/>
      </c>
      <c r="F67" s="47"/>
      <c r="G67" s="315"/>
      <c r="S67" t="str">
        <f t="shared" si="0"/>
        <v/>
      </c>
    </row>
    <row r="68" spans="4:19">
      <c r="D68" s="119">
        <f t="shared" ref="D68:D71" si="5">+D67+1</f>
        <v>10</v>
      </c>
      <c r="E68" s="120" t="str">
        <f t="shared" si="4"/>
        <v/>
      </c>
      <c r="F68" s="47"/>
      <c r="G68" s="315"/>
      <c r="S68" t="str">
        <f t="shared" si="0"/>
        <v/>
      </c>
    </row>
    <row r="69" spans="4:19">
      <c r="D69" s="119">
        <f t="shared" si="5"/>
        <v>11</v>
      </c>
      <c r="E69" s="120" t="str">
        <f t="shared" si="4"/>
        <v/>
      </c>
      <c r="F69" s="47"/>
      <c r="G69" s="315"/>
      <c r="S69" t="str">
        <f t="shared" si="0"/>
        <v/>
      </c>
    </row>
    <row r="70" spans="4:19">
      <c r="D70" s="119">
        <f t="shared" si="5"/>
        <v>12</v>
      </c>
      <c r="E70" s="120" t="str">
        <f t="shared" si="4"/>
        <v/>
      </c>
      <c r="F70" s="47"/>
      <c r="G70" s="315"/>
      <c r="S70" t="str">
        <f t="shared" si="0"/>
        <v/>
      </c>
    </row>
    <row r="71" spans="4:19">
      <c r="D71" s="119">
        <f t="shared" si="5"/>
        <v>13</v>
      </c>
      <c r="E71" s="120" t="str">
        <f t="shared" si="4"/>
        <v/>
      </c>
      <c r="F71" s="47"/>
      <c r="G71" s="315"/>
      <c r="S71" t="str">
        <f t="shared" si="0"/>
        <v/>
      </c>
    </row>
    <row r="72" spans="4:19">
      <c r="D72" s="119">
        <v>14</v>
      </c>
      <c r="E72" s="120" t="str">
        <f t="shared" si="4"/>
        <v/>
      </c>
      <c r="F72" s="47"/>
      <c r="G72" s="315"/>
      <c r="S72" t="str">
        <f t="shared" si="0"/>
        <v/>
      </c>
    </row>
    <row r="73" spans="4:19">
      <c r="D73" s="121">
        <v>15</v>
      </c>
      <c r="E73" s="122" t="str">
        <f t="shared" si="4"/>
        <v/>
      </c>
      <c r="F73" s="49"/>
      <c r="G73" s="316"/>
      <c r="S73" t="str">
        <f t="shared" si="0"/>
        <v/>
      </c>
    </row>
    <row r="74" spans="4:19" ht="15" customHeight="1">
      <c r="D74" s="43"/>
      <c r="E74" s="103" t="s">
        <v>212</v>
      </c>
      <c r="F74" s="6" t="str">
        <f>+IF(COUNT(F59:F73),SUM(F59:F73),"")</f>
        <v/>
      </c>
      <c r="G74" s="13" t="str">
        <f>+IF(COUNT(G59:G73),SUM(G59:G73),"")</f>
        <v/>
      </c>
    </row>
    <row r="75" spans="4:19" ht="35.1" customHeight="1">
      <c r="D75" s="43"/>
      <c r="E75" s="97" t="s">
        <v>104</v>
      </c>
      <c r="F75" s="52"/>
      <c r="G75" s="4"/>
    </row>
    <row r="76" spans="4:19"/>
  </sheetData>
  <sheetProtection password="F884" sheet="1" objects="1" scenarios="1"/>
  <mergeCells count="12">
    <mergeCell ref="D8:G8"/>
    <mergeCell ref="F15:G15"/>
    <mergeCell ref="F35:G35"/>
    <mergeCell ref="F58:G58"/>
    <mergeCell ref="D9:E9"/>
    <mergeCell ref="D10:E10"/>
    <mergeCell ref="D11:E11"/>
    <mergeCell ref="D12:E12"/>
    <mergeCell ref="D13:E13"/>
    <mergeCell ref="F14:G14"/>
    <mergeCell ref="F36:G36"/>
    <mergeCell ref="F57:G57"/>
  </mergeCells>
  <dataValidations count="2">
    <dataValidation type="decimal" allowBlank="1" showInputMessage="1" showErrorMessage="1" sqref="F59:G73 F16:G30 F32:G32 F37:G51 F53:G54">
      <formula1>-9.99999999999999E+36</formula1>
      <formula2>9.99999999999999E+35</formula2>
    </dataValidation>
    <dataValidation type="list" allowBlank="1" showInputMessage="1" showErrorMessage="1" sqref="F12:G12">
      <formula1>$O$12:$O$13</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codeName="Sheet8"/>
  <dimension ref="B1:E27"/>
  <sheetViews>
    <sheetView workbookViewId="0"/>
  </sheetViews>
  <sheetFormatPr defaultRowHeight="15"/>
  <sheetData>
    <row r="1" spans="2:5">
      <c r="B1" s="61"/>
      <c r="E1">
        <v>2</v>
      </c>
    </row>
    <row r="2" spans="2:5">
      <c r="B2" s="61"/>
    </row>
    <row r="3" spans="2:5">
      <c r="B3" s="61"/>
    </row>
    <row r="4" spans="2:5">
      <c r="B4" s="61"/>
    </row>
    <row r="5" spans="2:5">
      <c r="B5" s="61"/>
    </row>
    <row r="6" spans="2:5">
      <c r="B6" s="61"/>
    </row>
    <row r="7" spans="2:5">
      <c r="B7" s="61"/>
    </row>
    <row r="8" spans="2:5">
      <c r="B8" s="61"/>
    </row>
    <row r="9" spans="2:5">
      <c r="B9" s="61"/>
    </row>
    <row r="10" spans="2:5">
      <c r="B10" s="61"/>
    </row>
    <row r="11" spans="2:5">
      <c r="B11" s="61"/>
    </row>
    <row r="12" spans="2:5">
      <c r="B12" s="61"/>
    </row>
    <row r="13" spans="2:5">
      <c r="B13" s="61"/>
    </row>
    <row r="14" spans="2:5">
      <c r="B14" s="61"/>
    </row>
    <row r="15" spans="2:5">
      <c r="B15" s="61"/>
    </row>
    <row r="16" spans="2:5">
      <c r="B16" s="61"/>
    </row>
    <row r="17" spans="2:2">
      <c r="B17" s="61"/>
    </row>
    <row r="18" spans="2:2">
      <c r="B18" s="61"/>
    </row>
    <row r="19" spans="2:2">
      <c r="B19" s="61"/>
    </row>
    <row r="20" spans="2:2">
      <c r="B20" s="61"/>
    </row>
    <row r="21" spans="2:2">
      <c r="B21" s="61"/>
    </row>
    <row r="22" spans="2:2">
      <c r="B22" s="61"/>
    </row>
    <row r="23" spans="2:2">
      <c r="B23" s="61"/>
    </row>
    <row r="24" spans="2:2">
      <c r="B24" s="61"/>
    </row>
    <row r="25" spans="2:2">
      <c r="B25" s="61"/>
    </row>
    <row r="26" spans="2:2">
      <c r="B26" s="61"/>
    </row>
    <row r="27" spans="2:2">
      <c r="B27" s="6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6"/>
  <dimension ref="A1:XFC269"/>
  <sheetViews>
    <sheetView showGridLines="0" tabSelected="1" topLeftCell="A4" workbookViewId="0">
      <selection activeCell="C22" sqref="C22"/>
    </sheetView>
  </sheetViews>
  <sheetFormatPr defaultColWidth="0" defaultRowHeight="15" zeroHeight="1"/>
  <cols>
    <col min="1" max="1" width="5.5703125" customWidth="1"/>
    <col min="2" max="2" width="3.7109375" customWidth="1"/>
    <col min="3" max="3" width="66.28515625" bestFit="1" customWidth="1"/>
    <col min="4" max="5" width="18.42578125" customWidth="1"/>
    <col min="6" max="6" width="6.140625" customWidth="1"/>
    <col min="7" max="16383" width="2.42578125" hidden="1"/>
    <col min="16384" max="16384" width="1" hidden="1"/>
  </cols>
  <sheetData>
    <row r="1" spans="2:19" hidden="1">
      <c r="E1">
        <v>0</v>
      </c>
      <c r="F1">
        <v>1</v>
      </c>
      <c r="G1">
        <v>0</v>
      </c>
    </row>
    <row r="2" spans="2:19" hidden="1">
      <c r="B2" s="50"/>
      <c r="C2" s="144"/>
      <c r="D2" s="145"/>
      <c r="E2" s="322"/>
      <c r="G2" s="300"/>
      <c r="S2" t="str">
        <f>+IF(COUNT(D2),D2,"")</f>
        <v/>
      </c>
    </row>
    <row r="3" spans="2:19" hidden="1"/>
    <row r="4" spans="2:19"/>
    <row r="5" spans="2:19"/>
    <row r="6" spans="2:19" ht="30" customHeight="1">
      <c r="B6" s="432" t="s">
        <v>313</v>
      </c>
      <c r="C6" s="433"/>
      <c r="D6" s="433"/>
      <c r="E6" s="434"/>
    </row>
    <row r="7" spans="2:19" ht="66.75" customHeight="1">
      <c r="B7" s="437" t="s">
        <v>106</v>
      </c>
      <c r="C7" s="438"/>
      <c r="D7" s="24" t="s">
        <v>517</v>
      </c>
      <c r="E7" s="24" t="s">
        <v>314</v>
      </c>
    </row>
    <row r="8" spans="2:19" ht="20.100000000000001" customHeight="1">
      <c r="B8" s="98" t="s">
        <v>60</v>
      </c>
      <c r="C8" s="146" t="s">
        <v>291</v>
      </c>
      <c r="D8" s="294" t="s">
        <v>521</v>
      </c>
      <c r="E8" s="3" t="s">
        <v>523</v>
      </c>
      <c r="G8" s="285"/>
    </row>
    <row r="9" spans="2:19" ht="20.100000000000001" customHeight="1">
      <c r="B9" s="98" t="s">
        <v>61</v>
      </c>
      <c r="C9" s="146" t="s">
        <v>292</v>
      </c>
      <c r="D9" s="295" t="s">
        <v>522</v>
      </c>
      <c r="E9" s="3" t="s">
        <v>522</v>
      </c>
    </row>
    <row r="10" spans="2:19" s="159" customFormat="1" ht="20.100000000000001" customHeight="1">
      <c r="B10" s="156" t="s">
        <v>62</v>
      </c>
      <c r="C10" s="157" t="s">
        <v>63</v>
      </c>
      <c r="D10" s="158" t="str">
        <f>+IF(COUNTA('Financial Results'!F12),'Financial Results'!F12,"")</f>
        <v>Unaudited</v>
      </c>
      <c r="E10" s="158" t="str">
        <f>+IF(COUNTA('Financial Results'!G12),'Financial Results'!G12,"")</f>
        <v>Unaudited</v>
      </c>
    </row>
    <row r="11" spans="2:19" ht="20.100000000000001" customHeight="1">
      <c r="B11" s="98" t="s">
        <v>64</v>
      </c>
      <c r="C11" s="146" t="s">
        <v>14</v>
      </c>
      <c r="D11" s="158" t="str">
        <f>+IF(COUNTA('Financial Results'!F13),'Financial Results'!F13,"")</f>
        <v>Standalone</v>
      </c>
      <c r="E11" s="158" t="str">
        <f>+IF(COUNTA('Financial Results'!G13),'Financial Results'!G13,"")</f>
        <v>Standalone</v>
      </c>
    </row>
    <row r="12" spans="2:19" ht="20.100000000000001" customHeight="1">
      <c r="B12" s="18"/>
      <c r="C12" s="147" t="s">
        <v>315</v>
      </c>
      <c r="D12" s="435"/>
      <c r="E12" s="436"/>
    </row>
    <row r="13" spans="2:19" ht="27" customHeight="1">
      <c r="B13" s="148">
        <v>1</v>
      </c>
      <c r="C13" s="149" t="s">
        <v>316</v>
      </c>
      <c r="D13" s="435"/>
      <c r="E13" s="436"/>
      <c r="G13" s="297"/>
    </row>
    <row r="14" spans="2:19" ht="27" customHeight="1">
      <c r="B14" s="50">
        <v>1</v>
      </c>
      <c r="C14" s="337" t="s">
        <v>525</v>
      </c>
      <c r="D14" s="79">
        <v>-0.25</v>
      </c>
      <c r="E14" s="322">
        <v>-0.74</v>
      </c>
      <c r="G14" s="300"/>
    </row>
    <row r="15" spans="2:19" ht="20.100000000000001" hidden="1" customHeight="1">
      <c r="B15" s="150"/>
      <c r="C15" s="151"/>
      <c r="D15" s="303"/>
      <c r="E15" s="303"/>
      <c r="G15" s="298"/>
    </row>
    <row r="16" spans="2:19" ht="20.100000000000001" customHeight="1">
      <c r="B16" s="18"/>
      <c r="C16" s="103" t="s">
        <v>317</v>
      </c>
      <c r="D16" s="6">
        <f>IF(COUNT(D13:D15),SUM(D13:D15),"")</f>
        <v>-0.25</v>
      </c>
      <c r="E16" s="6">
        <f>IF(COUNT(E13:E15),SUM(E13:E15),"")</f>
        <v>-0.74</v>
      </c>
      <c r="G16" s="299"/>
    </row>
    <row r="17" spans="2:7" ht="20.100000000000001" customHeight="1">
      <c r="B17" s="152">
        <v>2</v>
      </c>
      <c r="C17" s="153" t="s">
        <v>318</v>
      </c>
      <c r="D17" s="79">
        <v>-0.08</v>
      </c>
      <c r="E17" s="322">
        <v>-0.23</v>
      </c>
      <c r="G17" s="299"/>
    </row>
    <row r="18" spans="2:7" ht="24.75" customHeight="1">
      <c r="B18" s="148">
        <v>3</v>
      </c>
      <c r="C18" s="149" t="s">
        <v>319</v>
      </c>
      <c r="D18" s="435"/>
      <c r="E18" s="436"/>
      <c r="G18" s="297"/>
    </row>
    <row r="19" spans="2:7" ht="20.100000000000001" hidden="1" customHeight="1">
      <c r="B19" s="152"/>
      <c r="C19" s="154"/>
      <c r="D19" s="153"/>
      <c r="E19" s="169"/>
      <c r="G19" s="297"/>
    </row>
    <row r="20" spans="2:7" ht="20.100000000000001" customHeight="1">
      <c r="B20" s="18"/>
      <c r="C20" s="103" t="s">
        <v>320</v>
      </c>
      <c r="D20" s="6" t="str">
        <f>IF(COUNT(D18:D19),SUM(D18:D19),"")</f>
        <v/>
      </c>
      <c r="E20" s="6" t="str">
        <f>IF(COUNT(E18:E19),SUM(E18:E19),"")</f>
        <v/>
      </c>
      <c r="G20" s="299"/>
    </row>
    <row r="21" spans="2:7" ht="20.100000000000001" customHeight="1">
      <c r="B21" s="152">
        <v>4</v>
      </c>
      <c r="C21" s="153" t="s">
        <v>321</v>
      </c>
      <c r="D21" s="79"/>
      <c r="E21" s="322"/>
      <c r="G21" s="299"/>
    </row>
    <row r="22" spans="2:7" ht="20.100000000000001" customHeight="1">
      <c r="B22" s="148">
        <v>5</v>
      </c>
      <c r="C22" s="155" t="s">
        <v>322</v>
      </c>
      <c r="D22" s="6">
        <f>IF(COUNT(D16,D17,D20,D21),SUM(D16)-SUM(D17)+SUM(D20)-SUM(D21),"")</f>
        <v>-0.16999999999999998</v>
      </c>
      <c r="E22" s="6">
        <f>IF(COUNT(E16,E17,E20,E21),SUM(E16)-SUM(E17)+SUM(E20)-SUM(E21),"")</f>
        <v>-0.51</v>
      </c>
    </row>
    <row r="23" spans="2:7"/>
    <row r="24" spans="2:7" hidden="1">
      <c r="D24" s="65"/>
      <c r="E24" s="65"/>
    </row>
    <row r="25" spans="2:7" hidden="1"/>
    <row r="26" spans="2:7" hidden="1"/>
    <row r="27" spans="2:7" hidden="1"/>
    <row r="28" spans="2:7" hidden="1"/>
    <row r="29" spans="2:7" hidden="1"/>
    <row r="30" spans="2:7" hidden="1"/>
    <row r="31" spans="2:7" hidden="1"/>
    <row r="32" spans="2:7" hidden="1"/>
    <row r="33" hidden="1"/>
    <row r="34" hidden="1"/>
    <row r="35" hidden="1"/>
    <row r="36" hidden="1"/>
    <row r="37" hidden="1"/>
    <row r="38" hidden="1"/>
    <row r="39" hidden="1"/>
    <row r="40" hidden="1"/>
    <row r="41" hidden="1"/>
    <row r="42" hidden="1"/>
    <row r="43" hidden="1"/>
    <row r="44" hidden="1"/>
    <row r="45" hidden="1"/>
    <row r="46" hidden="1"/>
    <row r="47" hidden="1"/>
    <row r="48" hidden="1"/>
    <row r="49" spans="3:5" hidden="1"/>
    <row r="50" spans="3:5" hidden="1"/>
    <row r="51" spans="3:5" hidden="1"/>
    <row r="52" spans="3:5" hidden="1"/>
    <row r="53" spans="3:5" hidden="1"/>
    <row r="54" spans="3:5" hidden="1">
      <c r="C54" s="65"/>
      <c r="D54" s="65"/>
      <c r="E54" s="65"/>
    </row>
    <row r="55" spans="3:5" hidden="1">
      <c r="C55" s="65"/>
      <c r="D55" s="65"/>
      <c r="E55" s="65"/>
    </row>
    <row r="56" spans="3:5" hidden="1">
      <c r="C56" s="65"/>
      <c r="D56" s="65"/>
      <c r="E56" s="65"/>
    </row>
    <row r="57" spans="3:5" hidden="1">
      <c r="C57" s="65"/>
      <c r="D57" s="65"/>
      <c r="E57" s="65"/>
    </row>
    <row r="58" spans="3:5" hidden="1">
      <c r="C58" s="65"/>
      <c r="D58" s="65"/>
      <c r="E58" s="65"/>
    </row>
    <row r="59" spans="3:5" hidden="1">
      <c r="C59" s="65"/>
      <c r="D59" s="65"/>
      <c r="E59" s="65"/>
    </row>
    <row r="60" spans="3:5" hidden="1">
      <c r="C60" s="65"/>
      <c r="D60" s="65"/>
      <c r="E60" s="65"/>
    </row>
    <row r="61" spans="3:5" hidden="1">
      <c r="C61" s="65"/>
      <c r="D61" s="65"/>
      <c r="E61" s="65"/>
    </row>
    <row r="62" spans="3:5" hidden="1">
      <c r="C62" s="65"/>
      <c r="D62" s="65"/>
      <c r="E62" s="65"/>
    </row>
    <row r="63" spans="3:5" hidden="1"/>
    <row r="64" spans="3: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sheetData>
  <sheetProtection password="F884" sheet="1" objects="1" scenarios="1"/>
  <mergeCells count="5">
    <mergeCell ref="B6:E6"/>
    <mergeCell ref="D12:E12"/>
    <mergeCell ref="D13:E13"/>
    <mergeCell ref="D18:E18"/>
    <mergeCell ref="B7:C7"/>
  </mergeCells>
  <hyperlinks>
    <hyperlink ref="C22" location="'Financial Results'!E53" display="Total Other comprehensive income"/>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S165"/>
  <sheetViews>
    <sheetView topLeftCell="A51" workbookViewId="0">
      <selection activeCell="B159" sqref="B159"/>
    </sheetView>
  </sheetViews>
  <sheetFormatPr defaultRowHeight="15"/>
  <cols>
    <col min="1" max="1" width="5" customWidth="1"/>
    <col min="2" max="2" width="58.85546875" customWidth="1"/>
    <col min="3" max="3" width="10.85546875" hidden="1" customWidth="1"/>
    <col min="4" max="4" width="57.7109375" customWidth="1"/>
    <col min="5" max="5" width="5.42578125" customWidth="1"/>
    <col min="6" max="6" width="6.42578125" customWidth="1"/>
    <col min="7" max="7" width="3.7109375" customWidth="1"/>
    <col min="11" max="11" width="4.85546875" customWidth="1"/>
    <col min="12" max="12" width="8.5703125" customWidth="1"/>
  </cols>
  <sheetData>
    <row r="1" spans="1:19">
      <c r="A1" s="80" t="s">
        <v>146</v>
      </c>
      <c r="B1" s="80" t="s">
        <v>147</v>
      </c>
      <c r="C1" s="80" t="s">
        <v>148</v>
      </c>
      <c r="D1" s="81" t="s">
        <v>149</v>
      </c>
      <c r="E1" s="81"/>
      <c r="F1" s="81" t="s">
        <v>150</v>
      </c>
      <c r="G1" s="81" t="s">
        <v>151</v>
      </c>
      <c r="H1" s="82" t="s">
        <v>152</v>
      </c>
      <c r="I1" s="82" t="s">
        <v>153</v>
      </c>
      <c r="J1" s="82" t="s">
        <v>154</v>
      </c>
      <c r="K1" s="82" t="s">
        <v>155</v>
      </c>
      <c r="L1" s="82" t="s">
        <v>156</v>
      </c>
      <c r="M1" s="82" t="s">
        <v>157</v>
      </c>
      <c r="N1" s="82" t="s">
        <v>158</v>
      </c>
      <c r="O1" s="82" t="s">
        <v>159</v>
      </c>
      <c r="P1" s="82" t="s">
        <v>160</v>
      </c>
      <c r="Q1" s="82" t="s">
        <v>161</v>
      </c>
      <c r="R1" s="94" t="s">
        <v>247</v>
      </c>
      <c r="S1" s="256"/>
    </row>
    <row r="2" spans="1:19" ht="15.75">
      <c r="A2" s="277" t="s">
        <v>162</v>
      </c>
      <c r="B2" s="277" t="s">
        <v>163</v>
      </c>
      <c r="C2" s="277" t="s">
        <v>164</v>
      </c>
      <c r="D2" s="277"/>
      <c r="E2" s="277"/>
      <c r="F2" s="277"/>
      <c r="G2" s="277"/>
      <c r="H2" s="277"/>
      <c r="I2" s="277"/>
      <c r="J2" s="277"/>
      <c r="K2" s="277" t="s">
        <v>165</v>
      </c>
      <c r="L2" s="277"/>
      <c r="M2" s="277"/>
      <c r="N2" s="277"/>
      <c r="O2" s="277" t="s">
        <v>166</v>
      </c>
      <c r="P2" s="256"/>
      <c r="Q2" s="256"/>
      <c r="R2" s="256"/>
      <c r="S2" s="256"/>
    </row>
    <row r="3" spans="1:19">
      <c r="A3" s="257" t="s">
        <v>162</v>
      </c>
      <c r="B3" s="260" t="s">
        <v>167</v>
      </c>
      <c r="C3" s="260" t="s">
        <v>1</v>
      </c>
      <c r="D3" s="85" t="s">
        <v>1</v>
      </c>
      <c r="E3" s="85"/>
      <c r="F3" s="259"/>
      <c r="G3" s="92"/>
      <c r="H3" s="83"/>
      <c r="I3" s="83"/>
      <c r="J3" s="83"/>
      <c r="K3" s="256" t="s">
        <v>168</v>
      </c>
      <c r="L3" s="256"/>
      <c r="M3" s="256"/>
      <c r="N3" s="256"/>
      <c r="O3" s="256" t="s">
        <v>166</v>
      </c>
      <c r="P3" s="256"/>
      <c r="Q3" s="256"/>
      <c r="R3" s="256"/>
      <c r="S3" s="256" t="s">
        <v>248</v>
      </c>
    </row>
    <row r="4" spans="1:19">
      <c r="A4" s="257" t="s">
        <v>162</v>
      </c>
      <c r="B4" s="260" t="s">
        <v>169</v>
      </c>
      <c r="C4" s="260" t="s">
        <v>170</v>
      </c>
      <c r="D4" s="85" t="s">
        <v>2</v>
      </c>
      <c r="E4" s="85"/>
      <c r="F4" s="259"/>
      <c r="G4" s="92"/>
      <c r="H4" s="83"/>
      <c r="I4" s="83"/>
      <c r="J4" s="83"/>
      <c r="K4" s="256" t="s">
        <v>165</v>
      </c>
      <c r="L4" s="256"/>
      <c r="M4" s="256"/>
      <c r="N4" s="256"/>
      <c r="O4" s="256" t="s">
        <v>166</v>
      </c>
      <c r="P4" s="256"/>
      <c r="Q4" s="256"/>
      <c r="R4" s="256"/>
      <c r="S4" s="256"/>
    </row>
    <row r="5" spans="1:19">
      <c r="A5" s="257" t="s">
        <v>162</v>
      </c>
      <c r="B5" s="260" t="s">
        <v>171</v>
      </c>
      <c r="C5" s="260" t="s">
        <v>3</v>
      </c>
      <c r="D5" s="85" t="s">
        <v>3</v>
      </c>
      <c r="E5" s="85"/>
      <c r="F5" s="258"/>
      <c r="G5" s="92"/>
      <c r="H5" s="86"/>
      <c r="I5" s="86"/>
      <c r="J5" s="83"/>
      <c r="K5" s="256" t="s">
        <v>165</v>
      </c>
      <c r="L5" s="256"/>
      <c r="M5" s="256"/>
      <c r="N5" s="256"/>
      <c r="O5" s="256" t="s">
        <v>166</v>
      </c>
      <c r="P5" s="256"/>
      <c r="Q5" s="256"/>
      <c r="R5" s="256"/>
      <c r="S5" s="256"/>
    </row>
    <row r="6" spans="1:19">
      <c r="A6" s="257" t="s">
        <v>162</v>
      </c>
      <c r="B6" s="260" t="s">
        <v>273</v>
      </c>
      <c r="C6" s="260" t="s">
        <v>271</v>
      </c>
      <c r="D6" s="85" t="s">
        <v>271</v>
      </c>
      <c r="E6" s="85"/>
      <c r="F6" s="258"/>
      <c r="G6" s="93"/>
      <c r="H6" s="93"/>
      <c r="I6" s="93"/>
      <c r="J6" s="92"/>
      <c r="K6" s="92" t="s">
        <v>279</v>
      </c>
      <c r="L6" s="92"/>
      <c r="M6" s="92"/>
      <c r="N6" s="92"/>
      <c r="O6" s="92" t="s">
        <v>166</v>
      </c>
      <c r="P6" s="92"/>
      <c r="Q6" s="92"/>
      <c r="R6" s="261"/>
      <c r="S6" s="261"/>
    </row>
    <row r="7" spans="1:19">
      <c r="A7" s="257" t="s">
        <v>162</v>
      </c>
      <c r="B7" s="260" t="s">
        <v>263</v>
      </c>
      <c r="C7" s="260" t="s">
        <v>110</v>
      </c>
      <c r="D7" s="85" t="s">
        <v>110</v>
      </c>
      <c r="E7" s="85"/>
      <c r="F7" s="258"/>
      <c r="G7" s="92"/>
      <c r="H7" s="86"/>
      <c r="I7" s="86"/>
      <c r="J7" s="86"/>
      <c r="K7" s="256" t="s">
        <v>172</v>
      </c>
      <c r="L7" s="256"/>
      <c r="M7" s="256"/>
      <c r="N7" s="256"/>
      <c r="O7" s="11" t="s">
        <v>166</v>
      </c>
      <c r="P7" s="256"/>
      <c r="Q7" s="256"/>
      <c r="R7" s="256"/>
      <c r="S7" s="256"/>
    </row>
    <row r="8" spans="1:19">
      <c r="A8" s="257" t="s">
        <v>162</v>
      </c>
      <c r="B8" s="260" t="s">
        <v>174</v>
      </c>
      <c r="C8" s="260" t="s">
        <v>7</v>
      </c>
      <c r="D8" s="85" t="s">
        <v>7</v>
      </c>
      <c r="E8" s="85"/>
      <c r="F8" s="258"/>
      <c r="G8" s="92"/>
      <c r="H8" s="86"/>
      <c r="I8" s="86"/>
      <c r="J8" s="86"/>
      <c r="K8" s="256" t="s">
        <v>172</v>
      </c>
      <c r="L8" s="256"/>
      <c r="M8" s="256"/>
      <c r="N8" s="256"/>
      <c r="O8" s="11" t="s">
        <v>166</v>
      </c>
      <c r="P8" s="256"/>
      <c r="Q8" s="256"/>
      <c r="R8" s="256"/>
      <c r="S8" s="256"/>
    </row>
    <row r="9" spans="1:19">
      <c r="A9" s="257" t="s">
        <v>162</v>
      </c>
      <c r="B9" s="262" t="s">
        <v>289</v>
      </c>
      <c r="C9" s="262" t="s">
        <v>291</v>
      </c>
      <c r="D9" s="85" t="s">
        <v>291</v>
      </c>
      <c r="E9" s="85"/>
      <c r="F9" s="259"/>
      <c r="G9" s="92"/>
      <c r="H9" s="83"/>
      <c r="I9" s="83"/>
      <c r="J9" s="83"/>
      <c r="K9" s="256" t="s">
        <v>172</v>
      </c>
      <c r="L9" s="256"/>
      <c r="M9" s="256"/>
      <c r="N9" s="256"/>
      <c r="O9" s="11" t="s">
        <v>166</v>
      </c>
      <c r="P9" s="256"/>
      <c r="Q9" s="256"/>
      <c r="R9" s="256"/>
      <c r="S9" s="256"/>
    </row>
    <row r="10" spans="1:19">
      <c r="A10" s="257" t="s">
        <v>162</v>
      </c>
      <c r="B10" s="262" t="s">
        <v>290</v>
      </c>
      <c r="C10" s="262" t="s">
        <v>292</v>
      </c>
      <c r="D10" s="85" t="s">
        <v>292</v>
      </c>
      <c r="E10" s="85"/>
      <c r="F10" s="259"/>
      <c r="G10" s="92"/>
      <c r="H10" s="83"/>
      <c r="I10" s="83"/>
      <c r="J10" s="83"/>
      <c r="K10" s="256" t="s">
        <v>172</v>
      </c>
      <c r="L10" s="256"/>
      <c r="M10" s="256"/>
      <c r="N10" s="256"/>
      <c r="O10" s="11" t="s">
        <v>166</v>
      </c>
      <c r="P10" s="256"/>
      <c r="Q10" s="256"/>
      <c r="R10" s="256"/>
      <c r="S10" s="256"/>
    </row>
    <row r="11" spans="1:19">
      <c r="A11" s="257" t="s">
        <v>162</v>
      </c>
      <c r="B11" s="262" t="s">
        <v>175</v>
      </c>
      <c r="C11" s="262" t="s">
        <v>177</v>
      </c>
      <c r="D11" s="259" t="s">
        <v>294</v>
      </c>
      <c r="E11" s="85"/>
      <c r="F11" s="259"/>
      <c r="G11" s="92"/>
      <c r="H11" s="83"/>
      <c r="I11" s="83"/>
      <c r="J11" s="83"/>
      <c r="K11" s="256" t="s">
        <v>172</v>
      </c>
      <c r="L11" s="256"/>
      <c r="M11" s="256"/>
      <c r="N11" s="256"/>
      <c r="O11" s="11" t="s">
        <v>166</v>
      </c>
      <c r="P11" s="256"/>
      <c r="Q11" s="256"/>
      <c r="R11" s="256"/>
      <c r="S11" s="256"/>
    </row>
    <row r="12" spans="1:19">
      <c r="A12" s="257" t="s">
        <v>162</v>
      </c>
      <c r="B12" s="262" t="s">
        <v>176</v>
      </c>
      <c r="C12" s="262" t="s">
        <v>178</v>
      </c>
      <c r="D12" s="259" t="s">
        <v>293</v>
      </c>
      <c r="E12" s="85"/>
      <c r="F12" s="259"/>
      <c r="G12" s="92"/>
      <c r="H12" s="83"/>
      <c r="I12" s="83"/>
      <c r="J12" s="83"/>
      <c r="K12" s="256" t="s">
        <v>172</v>
      </c>
      <c r="L12" s="256"/>
      <c r="M12" s="256"/>
      <c r="N12" s="256"/>
      <c r="O12" s="11" t="s">
        <v>166</v>
      </c>
      <c r="P12" s="256"/>
      <c r="Q12" s="256"/>
      <c r="R12" s="256"/>
      <c r="S12" s="256"/>
    </row>
    <row r="13" spans="1:19">
      <c r="A13" s="257" t="s">
        <v>162</v>
      </c>
      <c r="B13" s="262" t="s">
        <v>179</v>
      </c>
      <c r="C13" s="262" t="s">
        <v>14</v>
      </c>
      <c r="D13" s="85" t="s">
        <v>14</v>
      </c>
      <c r="E13" s="85"/>
      <c r="F13" s="259"/>
      <c r="G13" s="92"/>
      <c r="H13" s="83"/>
      <c r="I13" s="83"/>
      <c r="J13" s="83"/>
      <c r="K13" s="256" t="s">
        <v>165</v>
      </c>
      <c r="L13" s="256"/>
      <c r="M13" s="256"/>
      <c r="N13" s="256"/>
      <c r="O13" s="256" t="s">
        <v>166</v>
      </c>
      <c r="P13" s="256"/>
      <c r="Q13" s="256"/>
      <c r="R13" s="256"/>
      <c r="S13" s="256"/>
    </row>
    <row r="14" spans="1:19">
      <c r="A14" s="257" t="s">
        <v>162</v>
      </c>
      <c r="B14" s="262" t="s">
        <v>180</v>
      </c>
      <c r="C14" s="262" t="s">
        <v>13</v>
      </c>
      <c r="D14" s="85" t="s">
        <v>13</v>
      </c>
      <c r="E14" s="85"/>
      <c r="F14" s="259"/>
      <c r="G14" s="92"/>
      <c r="H14" s="83"/>
      <c r="I14" s="83"/>
      <c r="J14" s="83"/>
      <c r="K14" s="256" t="s">
        <v>165</v>
      </c>
      <c r="L14" s="256"/>
      <c r="M14" s="256"/>
      <c r="N14" s="256"/>
      <c r="O14" s="256" t="s">
        <v>166</v>
      </c>
      <c r="P14" s="256"/>
      <c r="Q14" s="256"/>
      <c r="R14" s="256"/>
      <c r="S14" s="256"/>
    </row>
    <row r="15" spans="1:19">
      <c r="A15" s="257" t="s">
        <v>162</v>
      </c>
      <c r="B15" s="262" t="s">
        <v>181</v>
      </c>
      <c r="C15" s="262" t="s">
        <v>9</v>
      </c>
      <c r="D15" s="85" t="s">
        <v>9</v>
      </c>
      <c r="E15" s="85"/>
      <c r="F15" s="259"/>
      <c r="G15" s="92"/>
      <c r="H15" s="83"/>
      <c r="I15" s="83"/>
      <c r="J15" s="83"/>
      <c r="K15" s="256" t="s">
        <v>165</v>
      </c>
      <c r="L15" s="256"/>
      <c r="M15" s="256"/>
      <c r="N15" s="256"/>
      <c r="O15" s="256" t="s">
        <v>166</v>
      </c>
      <c r="P15" s="256"/>
      <c r="Q15" s="256"/>
      <c r="R15" s="256"/>
      <c r="S15" s="256"/>
    </row>
    <row r="16" spans="1:19">
      <c r="A16" s="257" t="s">
        <v>162</v>
      </c>
      <c r="B16" s="262" t="s">
        <v>182</v>
      </c>
      <c r="C16" s="262" t="s">
        <v>183</v>
      </c>
      <c r="D16" s="85" t="s">
        <v>11</v>
      </c>
      <c r="E16" s="85"/>
      <c r="F16" s="259"/>
      <c r="G16" s="92"/>
      <c r="H16" s="83"/>
      <c r="I16" s="83"/>
      <c r="J16" s="83"/>
      <c r="K16" s="256" t="s">
        <v>184</v>
      </c>
      <c r="L16" s="256"/>
      <c r="M16" s="256"/>
      <c r="N16" s="256"/>
      <c r="O16" s="256" t="s">
        <v>166</v>
      </c>
      <c r="P16" s="256"/>
      <c r="Q16" s="256"/>
      <c r="R16" s="256"/>
      <c r="S16" s="256"/>
    </row>
    <row r="17" spans="1:19">
      <c r="A17" s="257" t="s">
        <v>162</v>
      </c>
      <c r="B17" s="263" t="s">
        <v>185</v>
      </c>
      <c r="C17" s="263" t="s">
        <v>63</v>
      </c>
      <c r="D17" s="85" t="s">
        <v>63</v>
      </c>
      <c r="E17" s="85"/>
      <c r="F17" s="258"/>
      <c r="G17" s="93"/>
      <c r="H17" s="86"/>
      <c r="I17" s="86"/>
      <c r="J17" s="86"/>
      <c r="K17" s="256" t="s">
        <v>165</v>
      </c>
      <c r="L17" s="256"/>
      <c r="M17" s="256"/>
      <c r="N17" s="256"/>
      <c r="O17" s="256" t="s">
        <v>166</v>
      </c>
      <c r="P17" s="256"/>
      <c r="Q17" s="256"/>
      <c r="R17" s="256"/>
      <c r="S17" s="256"/>
    </row>
    <row r="18" spans="1:19">
      <c r="A18" s="257" t="s">
        <v>162</v>
      </c>
      <c r="B18" s="262" t="s">
        <v>186</v>
      </c>
      <c r="C18" s="262" t="s">
        <v>187</v>
      </c>
      <c r="D18" s="85" t="s">
        <v>18</v>
      </c>
      <c r="E18" s="85"/>
      <c r="F18" s="259"/>
      <c r="G18" s="92"/>
      <c r="H18" s="83"/>
      <c r="I18" s="83"/>
      <c r="J18" s="83"/>
      <c r="K18" s="256" t="s">
        <v>165</v>
      </c>
      <c r="L18" s="256"/>
      <c r="M18" s="256"/>
      <c r="N18" s="256"/>
      <c r="O18" s="256" t="s">
        <v>166</v>
      </c>
      <c r="P18" s="256"/>
      <c r="Q18" s="256"/>
      <c r="R18" s="256"/>
      <c r="S18" s="256"/>
    </row>
    <row r="19" spans="1:19">
      <c r="A19" s="257" t="s">
        <v>162</v>
      </c>
      <c r="B19" s="262" t="s">
        <v>188</v>
      </c>
      <c r="C19" s="262" t="s">
        <v>19</v>
      </c>
      <c r="D19" s="85" t="s">
        <v>19</v>
      </c>
      <c r="E19" s="85"/>
      <c r="F19" s="259"/>
      <c r="G19" s="92"/>
      <c r="H19" s="83"/>
      <c r="I19" s="83"/>
      <c r="J19" s="83"/>
      <c r="K19" s="256" t="s">
        <v>165</v>
      </c>
      <c r="L19" s="256"/>
      <c r="M19" s="256"/>
      <c r="N19" s="256"/>
      <c r="O19" s="256" t="s">
        <v>166</v>
      </c>
      <c r="P19" s="256"/>
      <c r="Q19" s="256"/>
      <c r="R19" s="256"/>
      <c r="S19" s="256" t="s">
        <v>255</v>
      </c>
    </row>
    <row r="20" spans="1:19">
      <c r="A20" s="257" t="s">
        <v>162</v>
      </c>
      <c r="B20" s="282" t="s">
        <v>505</v>
      </c>
      <c r="C20" s="282"/>
      <c r="D20" s="283" t="s">
        <v>382</v>
      </c>
      <c r="E20" s="283"/>
      <c r="F20" s="284"/>
      <c r="G20" s="137"/>
      <c r="H20" s="136"/>
      <c r="I20" s="136"/>
      <c r="J20" s="136"/>
      <c r="K20" s="271" t="s">
        <v>504</v>
      </c>
      <c r="L20" s="271"/>
      <c r="M20" s="271"/>
      <c r="N20" s="271"/>
      <c r="O20" s="271" t="s">
        <v>166</v>
      </c>
      <c r="P20" s="256"/>
      <c r="Q20" s="256"/>
      <c r="R20" s="256"/>
      <c r="S20" s="256"/>
    </row>
    <row r="21" spans="1:19">
      <c r="A21" s="257" t="s">
        <v>162</v>
      </c>
      <c r="B21" s="282" t="s">
        <v>506</v>
      </c>
      <c r="C21" s="282"/>
      <c r="D21" s="283" t="s">
        <v>384</v>
      </c>
      <c r="E21" s="283"/>
      <c r="F21" s="284"/>
      <c r="G21" s="137"/>
      <c r="H21" s="136"/>
      <c r="I21" s="136"/>
      <c r="J21" s="136"/>
      <c r="K21" s="271" t="s">
        <v>504</v>
      </c>
      <c r="L21" s="271"/>
      <c r="M21" s="271"/>
      <c r="N21" s="271"/>
      <c r="O21" s="271" t="s">
        <v>166</v>
      </c>
      <c r="P21" s="256"/>
      <c r="Q21" s="256"/>
      <c r="R21" s="256"/>
      <c r="S21" s="256"/>
    </row>
    <row r="22" spans="1:19" ht="15.75">
      <c r="A22" s="277" t="s">
        <v>162</v>
      </c>
      <c r="B22" s="277" t="s">
        <v>189</v>
      </c>
      <c r="C22" s="277" t="s">
        <v>190</v>
      </c>
      <c r="D22" s="277"/>
      <c r="E22" s="277"/>
      <c r="F22" s="277"/>
      <c r="G22" s="277"/>
      <c r="H22" s="277"/>
      <c r="I22" s="277"/>
      <c r="J22" s="277"/>
      <c r="K22" s="277" t="s">
        <v>165</v>
      </c>
      <c r="L22" s="277"/>
      <c r="M22" s="277"/>
      <c r="N22" s="277"/>
      <c r="O22" s="277" t="s">
        <v>166</v>
      </c>
      <c r="P22" s="256"/>
      <c r="Q22" s="256"/>
      <c r="R22" s="256"/>
      <c r="S22" s="256"/>
    </row>
    <row r="23" spans="1:19">
      <c r="A23" s="257" t="s">
        <v>162</v>
      </c>
      <c r="B23" s="265" t="s">
        <v>191</v>
      </c>
      <c r="C23" s="265" t="s">
        <v>192</v>
      </c>
      <c r="D23" s="256"/>
      <c r="E23" s="256"/>
      <c r="F23" s="256"/>
      <c r="G23" s="92"/>
      <c r="H23" s="83"/>
      <c r="I23" s="83"/>
      <c r="J23" s="264"/>
      <c r="K23" s="256" t="s">
        <v>165</v>
      </c>
      <c r="L23" s="256"/>
      <c r="M23" s="256"/>
      <c r="N23" s="256"/>
      <c r="O23" s="256" t="s">
        <v>166</v>
      </c>
      <c r="P23" s="256"/>
      <c r="Q23" s="256"/>
      <c r="R23" s="256"/>
      <c r="S23" s="256"/>
    </row>
    <row r="24" spans="1:19">
      <c r="A24" s="257" t="s">
        <v>162</v>
      </c>
      <c r="B24" s="265" t="s">
        <v>193</v>
      </c>
      <c r="C24" s="266" t="s">
        <v>194</v>
      </c>
      <c r="D24" s="256" t="s">
        <v>194</v>
      </c>
      <c r="E24" s="256"/>
      <c r="F24" s="256"/>
      <c r="G24" s="92"/>
      <c r="H24" s="83"/>
      <c r="I24" s="83"/>
      <c r="J24" s="264"/>
      <c r="K24" s="256" t="s">
        <v>195</v>
      </c>
      <c r="L24" s="256"/>
      <c r="M24" s="256"/>
      <c r="N24" s="256"/>
      <c r="O24" s="256" t="s">
        <v>166</v>
      </c>
      <c r="P24" s="256"/>
      <c r="Q24" s="256"/>
      <c r="R24" s="256"/>
      <c r="S24" s="256"/>
    </row>
    <row r="25" spans="1:19">
      <c r="A25" s="257" t="s">
        <v>162</v>
      </c>
      <c r="B25" s="267" t="s">
        <v>193</v>
      </c>
      <c r="C25" s="268" t="s">
        <v>196</v>
      </c>
      <c r="D25" s="256" t="s">
        <v>97</v>
      </c>
      <c r="E25" s="256"/>
      <c r="F25" s="256"/>
      <c r="G25" s="92"/>
      <c r="H25" s="83"/>
      <c r="I25" s="83"/>
      <c r="J25" s="264"/>
      <c r="K25" s="256" t="s">
        <v>195</v>
      </c>
      <c r="L25" s="256"/>
      <c r="M25" s="256"/>
      <c r="N25" s="256"/>
      <c r="O25" s="256" t="s">
        <v>166</v>
      </c>
      <c r="P25" s="256"/>
      <c r="Q25" s="256"/>
      <c r="R25" s="256"/>
      <c r="S25" s="256"/>
    </row>
    <row r="26" spans="1:19">
      <c r="A26" s="257" t="s">
        <v>162</v>
      </c>
      <c r="B26" s="267" t="s">
        <v>197</v>
      </c>
      <c r="C26" s="268" t="s">
        <v>198</v>
      </c>
      <c r="D26" s="256" t="s">
        <v>98</v>
      </c>
      <c r="E26" s="256"/>
      <c r="F26" s="256"/>
      <c r="G26" s="92"/>
      <c r="H26" s="83"/>
      <c r="I26" s="83"/>
      <c r="J26" s="264"/>
      <c r="K26" s="256" t="s">
        <v>195</v>
      </c>
      <c r="L26" s="256"/>
      <c r="M26" s="256"/>
      <c r="N26" s="256"/>
      <c r="O26" s="256" t="s">
        <v>166</v>
      </c>
      <c r="P26" s="256"/>
      <c r="Q26" s="256"/>
      <c r="R26" s="256"/>
      <c r="S26" s="256"/>
    </row>
    <row r="27" spans="1:19">
      <c r="A27" s="257" t="s">
        <v>162</v>
      </c>
      <c r="B27" s="269" t="s">
        <v>265</v>
      </c>
      <c r="C27" s="270" t="s">
        <v>200</v>
      </c>
      <c r="D27" s="271" t="s">
        <v>439</v>
      </c>
      <c r="E27" s="271"/>
      <c r="F27" s="271"/>
      <c r="G27" s="137"/>
      <c r="H27" s="136"/>
      <c r="I27" s="136"/>
      <c r="J27" s="272"/>
      <c r="K27" s="271" t="s">
        <v>195</v>
      </c>
      <c r="L27" s="271"/>
      <c r="M27" s="271"/>
      <c r="N27" s="271"/>
      <c r="O27" s="271" t="s">
        <v>166</v>
      </c>
      <c r="P27" s="256"/>
      <c r="Q27" s="256"/>
      <c r="R27" s="256"/>
      <c r="S27" s="256"/>
    </row>
    <row r="28" spans="1:19">
      <c r="A28" s="257" t="s">
        <v>162</v>
      </c>
      <c r="B28" s="266" t="s">
        <v>201</v>
      </c>
      <c r="C28" s="268" t="s">
        <v>202</v>
      </c>
      <c r="D28" s="256"/>
      <c r="E28" s="256"/>
      <c r="F28" s="256"/>
      <c r="G28" s="92"/>
      <c r="H28" s="83"/>
      <c r="I28" s="83"/>
      <c r="J28" s="264"/>
      <c r="K28" s="256" t="s">
        <v>165</v>
      </c>
      <c r="L28" s="256"/>
      <c r="M28" s="256"/>
      <c r="N28" s="256"/>
      <c r="O28" s="256" t="s">
        <v>166</v>
      </c>
      <c r="P28" s="256"/>
      <c r="Q28" s="256"/>
      <c r="R28" s="256"/>
      <c r="S28" s="256"/>
    </row>
    <row r="29" spans="1:19">
      <c r="A29" s="257" t="s">
        <v>162</v>
      </c>
      <c r="B29" s="274" t="s">
        <v>191</v>
      </c>
      <c r="C29" s="266" t="s">
        <v>192</v>
      </c>
      <c r="D29" s="256"/>
      <c r="E29" s="256"/>
      <c r="F29" s="256"/>
      <c r="G29" s="92"/>
      <c r="H29" s="83"/>
      <c r="I29" s="83"/>
      <c r="J29" s="264"/>
      <c r="K29" s="256" t="s">
        <v>165</v>
      </c>
      <c r="L29" s="256"/>
      <c r="M29" s="256"/>
      <c r="N29" s="256"/>
      <c r="O29" s="256" t="s">
        <v>166</v>
      </c>
      <c r="P29" s="256"/>
      <c r="Q29" s="256"/>
      <c r="R29" s="256"/>
      <c r="S29" s="256"/>
    </row>
    <row r="30" spans="1:19">
      <c r="A30" s="257" t="s">
        <v>162</v>
      </c>
      <c r="B30" s="274" t="s">
        <v>296</v>
      </c>
      <c r="C30" s="266" t="s">
        <v>203</v>
      </c>
      <c r="D30" s="11" t="s">
        <v>245</v>
      </c>
      <c r="E30" s="256"/>
      <c r="F30" s="256"/>
      <c r="G30" s="92"/>
      <c r="H30" s="83"/>
      <c r="I30" s="83"/>
      <c r="J30" s="264"/>
      <c r="K30" s="256" t="s">
        <v>195</v>
      </c>
      <c r="L30" s="256"/>
      <c r="M30" s="256"/>
      <c r="N30" s="256"/>
      <c r="O30" s="256" t="s">
        <v>166</v>
      </c>
      <c r="P30" s="256"/>
      <c r="Q30" s="256"/>
      <c r="R30" s="256"/>
      <c r="S30" s="256"/>
    </row>
    <row r="31" spans="1:19">
      <c r="A31" s="257" t="s">
        <v>162</v>
      </c>
      <c r="B31" s="266" t="s">
        <v>262</v>
      </c>
      <c r="C31" s="268" t="s">
        <v>204</v>
      </c>
      <c r="D31" s="256" t="s">
        <v>261</v>
      </c>
      <c r="E31" s="256"/>
      <c r="F31" s="256"/>
      <c r="G31" s="92"/>
      <c r="H31" s="83"/>
      <c r="I31" s="83"/>
      <c r="J31" s="264"/>
      <c r="K31" s="256" t="s">
        <v>195</v>
      </c>
      <c r="L31" s="256"/>
      <c r="M31" s="256"/>
      <c r="N31" s="256"/>
      <c r="O31" s="256" t="s">
        <v>166</v>
      </c>
      <c r="P31" s="256"/>
      <c r="Q31" s="256"/>
      <c r="R31" s="256"/>
      <c r="S31" s="256"/>
    </row>
    <row r="32" spans="1:19">
      <c r="A32" s="257" t="s">
        <v>162</v>
      </c>
      <c r="B32" s="266" t="s">
        <v>205</v>
      </c>
      <c r="C32" s="268" t="s">
        <v>206</v>
      </c>
      <c r="D32" s="256" t="s">
        <v>101</v>
      </c>
      <c r="E32" s="256"/>
      <c r="F32" s="256"/>
      <c r="G32" s="92"/>
      <c r="H32" s="83"/>
      <c r="I32" s="83"/>
      <c r="J32" s="83"/>
      <c r="K32" s="256" t="s">
        <v>195</v>
      </c>
      <c r="L32" s="256"/>
      <c r="M32" s="256"/>
      <c r="N32" s="256"/>
      <c r="O32" s="256" t="s">
        <v>166</v>
      </c>
      <c r="P32" s="256"/>
      <c r="Q32" s="256"/>
      <c r="R32" s="256"/>
      <c r="S32" s="256"/>
    </row>
    <row r="33" spans="1:19">
      <c r="A33" s="257" t="s">
        <v>162</v>
      </c>
      <c r="B33" s="273" t="s">
        <v>209</v>
      </c>
      <c r="C33" s="276" t="s">
        <v>210</v>
      </c>
      <c r="D33" s="256"/>
      <c r="E33" s="256"/>
      <c r="F33" s="256"/>
      <c r="G33" s="92"/>
      <c r="H33" s="83"/>
      <c r="I33" s="83"/>
      <c r="J33" s="264"/>
      <c r="K33" s="256" t="s">
        <v>165</v>
      </c>
      <c r="L33" s="256"/>
      <c r="M33" s="256"/>
      <c r="N33" s="256"/>
      <c r="O33" s="256" t="s">
        <v>166</v>
      </c>
      <c r="P33" s="256"/>
      <c r="Q33" s="256"/>
      <c r="R33" s="256"/>
      <c r="S33" s="256"/>
    </row>
    <row r="34" spans="1:19">
      <c r="A34" s="257" t="s">
        <v>162</v>
      </c>
      <c r="B34" s="266" t="s">
        <v>191</v>
      </c>
      <c r="C34" s="274" t="s">
        <v>192</v>
      </c>
      <c r="D34" s="256" t="s">
        <v>244</v>
      </c>
      <c r="E34" s="256"/>
      <c r="F34" s="256"/>
      <c r="G34" s="92"/>
      <c r="H34" s="83"/>
      <c r="I34" s="83"/>
      <c r="J34" s="264"/>
      <c r="K34" s="256" t="s">
        <v>165</v>
      </c>
      <c r="L34" s="256"/>
      <c r="M34" s="256"/>
      <c r="N34" s="256"/>
      <c r="O34" s="256" t="s">
        <v>166</v>
      </c>
      <c r="P34" s="256"/>
      <c r="Q34" s="256"/>
      <c r="R34" s="256"/>
      <c r="S34" s="256"/>
    </row>
    <row r="35" spans="1:19">
      <c r="A35" s="257" t="s">
        <v>162</v>
      </c>
      <c r="B35" s="266" t="s">
        <v>211</v>
      </c>
      <c r="C35" s="274" t="s">
        <v>246</v>
      </c>
      <c r="D35" s="266" t="s">
        <v>246</v>
      </c>
      <c r="E35" s="256"/>
      <c r="F35" s="256"/>
      <c r="G35" s="92"/>
      <c r="H35" s="83"/>
      <c r="I35" s="83"/>
      <c r="J35" s="264"/>
      <c r="K35" s="256" t="s">
        <v>195</v>
      </c>
      <c r="L35" s="256"/>
      <c r="M35" s="256"/>
      <c r="N35" s="256"/>
      <c r="O35" s="256" t="s">
        <v>166</v>
      </c>
      <c r="P35" s="256"/>
      <c r="Q35" s="256"/>
      <c r="R35" s="256"/>
      <c r="S35" s="256"/>
    </row>
    <row r="36" spans="1:19">
      <c r="A36" s="257" t="s">
        <v>162</v>
      </c>
      <c r="B36" s="270" t="s">
        <v>211</v>
      </c>
      <c r="C36" s="275" t="s">
        <v>212</v>
      </c>
      <c r="D36" s="271" t="s">
        <v>212</v>
      </c>
      <c r="E36" s="271"/>
      <c r="F36" s="271"/>
      <c r="G36" s="137"/>
      <c r="H36" s="136"/>
      <c r="I36" s="136"/>
      <c r="J36" s="272"/>
      <c r="K36" s="271" t="s">
        <v>195</v>
      </c>
      <c r="L36" s="271"/>
      <c r="M36" s="271"/>
      <c r="N36" s="271"/>
      <c r="O36" s="271" t="s">
        <v>166</v>
      </c>
      <c r="P36" s="256"/>
      <c r="Q36" s="256"/>
      <c r="R36" s="256"/>
      <c r="S36" s="256"/>
    </row>
    <row r="37" spans="1:19">
      <c r="A37" s="257" t="s">
        <v>162</v>
      </c>
      <c r="B37" s="261" t="s">
        <v>280</v>
      </c>
      <c r="C37" s="271" t="s">
        <v>104</v>
      </c>
      <c r="D37" s="261" t="s">
        <v>104</v>
      </c>
      <c r="E37" s="261"/>
      <c r="F37" s="261"/>
      <c r="G37" s="93"/>
      <c r="H37" s="93"/>
      <c r="I37" s="93"/>
      <c r="J37" s="264"/>
      <c r="K37" s="93" t="s">
        <v>281</v>
      </c>
      <c r="L37" s="93"/>
      <c r="M37" s="93"/>
      <c r="N37" s="93"/>
      <c r="O37" s="93" t="s">
        <v>166</v>
      </c>
      <c r="P37" s="93"/>
      <c r="Q37" s="261"/>
      <c r="R37" s="261"/>
      <c r="S37" s="261"/>
    </row>
    <row r="38" spans="1:19" ht="15.75">
      <c r="A38" s="277" t="s">
        <v>162</v>
      </c>
      <c r="B38" s="277" t="s">
        <v>213</v>
      </c>
      <c r="C38" s="277" t="s">
        <v>214</v>
      </c>
      <c r="D38" s="277"/>
      <c r="E38" s="277"/>
      <c r="F38" s="277"/>
      <c r="G38" s="277"/>
      <c r="H38" s="277"/>
      <c r="I38" s="277"/>
      <c r="J38" s="277"/>
      <c r="K38" s="277" t="s">
        <v>165</v>
      </c>
      <c r="L38" s="277"/>
      <c r="M38" s="277"/>
      <c r="N38" s="277"/>
      <c r="O38" s="277" t="s">
        <v>166</v>
      </c>
      <c r="P38" s="256"/>
      <c r="Q38" s="256"/>
      <c r="R38" s="256"/>
      <c r="S38" s="256"/>
    </row>
    <row r="39" spans="1:19">
      <c r="A39" t="s">
        <v>162</v>
      </c>
      <c r="B39" s="90" t="s">
        <v>441</v>
      </c>
      <c r="D39" t="s">
        <v>389</v>
      </c>
      <c r="K39" t="s">
        <v>195</v>
      </c>
      <c r="O39" t="s">
        <v>173</v>
      </c>
    </row>
    <row r="40" spans="1:19">
      <c r="A40" t="s">
        <v>162</v>
      </c>
      <c r="B40" s="90" t="s">
        <v>442</v>
      </c>
      <c r="D40" t="s">
        <v>390</v>
      </c>
      <c r="K40" t="s">
        <v>195</v>
      </c>
      <c r="O40" t="s">
        <v>173</v>
      </c>
    </row>
    <row r="41" spans="1:19">
      <c r="A41" t="s">
        <v>162</v>
      </c>
      <c r="B41" s="90" t="s">
        <v>443</v>
      </c>
      <c r="D41" t="s">
        <v>391</v>
      </c>
      <c r="K41" t="s">
        <v>195</v>
      </c>
      <c r="O41" t="s">
        <v>173</v>
      </c>
    </row>
    <row r="42" spans="1:19">
      <c r="A42" t="s">
        <v>162</v>
      </c>
      <c r="B42" s="90" t="s">
        <v>392</v>
      </c>
      <c r="D42" t="s">
        <v>392</v>
      </c>
      <c r="K42" t="s">
        <v>195</v>
      </c>
      <c r="O42" t="s">
        <v>173</v>
      </c>
    </row>
    <row r="43" spans="1:19">
      <c r="A43" t="s">
        <v>162</v>
      </c>
      <c r="B43" s="90" t="s">
        <v>444</v>
      </c>
      <c r="D43" t="s">
        <v>393</v>
      </c>
      <c r="K43" t="s">
        <v>195</v>
      </c>
      <c r="O43" t="s">
        <v>173</v>
      </c>
    </row>
    <row r="44" spans="1:19">
      <c r="A44" t="s">
        <v>162</v>
      </c>
      <c r="B44" s="90" t="s">
        <v>445</v>
      </c>
      <c r="D44" t="s">
        <v>394</v>
      </c>
      <c r="K44" t="s">
        <v>195</v>
      </c>
      <c r="O44" t="s">
        <v>173</v>
      </c>
    </row>
    <row r="45" spans="1:19">
      <c r="A45" t="s">
        <v>162</v>
      </c>
      <c r="B45" s="90" t="s">
        <v>446</v>
      </c>
      <c r="D45" t="s">
        <v>395</v>
      </c>
      <c r="K45" t="s">
        <v>195</v>
      </c>
      <c r="O45" t="s">
        <v>173</v>
      </c>
    </row>
    <row r="46" spans="1:19">
      <c r="A46" t="s">
        <v>162</v>
      </c>
      <c r="B46" s="90" t="s">
        <v>447</v>
      </c>
      <c r="D46" t="s">
        <v>396</v>
      </c>
      <c r="K46" t="s">
        <v>195</v>
      </c>
      <c r="O46" t="s">
        <v>173</v>
      </c>
    </row>
    <row r="47" spans="1:19">
      <c r="A47" t="s">
        <v>162</v>
      </c>
      <c r="B47" s="91" t="s">
        <v>220</v>
      </c>
      <c r="D47" t="s">
        <v>85</v>
      </c>
      <c r="K47" t="s">
        <v>195</v>
      </c>
      <c r="O47" t="s">
        <v>173</v>
      </c>
    </row>
    <row r="48" spans="1:19">
      <c r="A48" t="s">
        <v>162</v>
      </c>
      <c r="B48" s="91" t="s">
        <v>448</v>
      </c>
      <c r="D48" t="s">
        <v>398</v>
      </c>
      <c r="K48" t="s">
        <v>195</v>
      </c>
      <c r="O48" t="s">
        <v>173</v>
      </c>
    </row>
    <row r="49" spans="1:15">
      <c r="A49" t="s">
        <v>162</v>
      </c>
      <c r="B49" s="91" t="s">
        <v>449</v>
      </c>
      <c r="D49" t="s">
        <v>399</v>
      </c>
      <c r="K49" t="s">
        <v>195</v>
      </c>
      <c r="O49" t="s">
        <v>173</v>
      </c>
    </row>
    <row r="50" spans="1:15">
      <c r="A50" t="s">
        <v>162</v>
      </c>
      <c r="B50" s="91" t="s">
        <v>450</v>
      </c>
      <c r="D50" t="s">
        <v>400</v>
      </c>
      <c r="K50" t="s">
        <v>195</v>
      </c>
      <c r="O50" t="s">
        <v>173</v>
      </c>
    </row>
    <row r="51" spans="1:15">
      <c r="A51" t="s">
        <v>162</v>
      </c>
      <c r="B51" s="91" t="s">
        <v>451</v>
      </c>
      <c r="D51" t="s">
        <v>401</v>
      </c>
      <c r="K51" t="s">
        <v>195</v>
      </c>
      <c r="O51" t="s">
        <v>173</v>
      </c>
    </row>
    <row r="52" spans="1:15">
      <c r="A52" t="s">
        <v>162</v>
      </c>
      <c r="B52" s="90" t="s">
        <v>221</v>
      </c>
      <c r="D52" t="s">
        <v>86</v>
      </c>
      <c r="K52" t="s">
        <v>195</v>
      </c>
      <c r="O52" t="s">
        <v>173</v>
      </c>
    </row>
    <row r="53" spans="1:15">
      <c r="A53" t="s">
        <v>162</v>
      </c>
      <c r="B53" s="90" t="s">
        <v>222</v>
      </c>
      <c r="D53" t="s">
        <v>87</v>
      </c>
      <c r="K53" t="s">
        <v>195</v>
      </c>
      <c r="O53" t="s">
        <v>173</v>
      </c>
    </row>
    <row r="54" spans="1:15">
      <c r="A54" t="s">
        <v>162</v>
      </c>
      <c r="B54" s="90" t="s">
        <v>223</v>
      </c>
      <c r="D54" t="s">
        <v>88</v>
      </c>
      <c r="K54" t="s">
        <v>195</v>
      </c>
      <c r="O54" t="s">
        <v>173</v>
      </c>
    </row>
    <row r="55" spans="1:15">
      <c r="A55" t="s">
        <v>162</v>
      </c>
      <c r="B55" s="90" t="s">
        <v>90</v>
      </c>
      <c r="D55" t="s">
        <v>90</v>
      </c>
      <c r="K55" t="s">
        <v>195</v>
      </c>
      <c r="O55" t="s">
        <v>173</v>
      </c>
    </row>
    <row r="56" spans="1:15">
      <c r="A56" t="s">
        <v>162</v>
      </c>
      <c r="B56" s="91" t="s">
        <v>224</v>
      </c>
      <c r="D56" t="s">
        <v>89</v>
      </c>
      <c r="K56" t="s">
        <v>195</v>
      </c>
      <c r="O56" t="s">
        <v>173</v>
      </c>
    </row>
    <row r="57" spans="1:15">
      <c r="A57" t="s">
        <v>162</v>
      </c>
      <c r="B57" s="91" t="s">
        <v>452</v>
      </c>
      <c r="D57" t="s">
        <v>403</v>
      </c>
      <c r="K57" t="s">
        <v>195</v>
      </c>
      <c r="O57" t="s">
        <v>173</v>
      </c>
    </row>
    <row r="58" spans="1:15">
      <c r="A58" t="s">
        <v>162</v>
      </c>
      <c r="B58" s="91" t="s">
        <v>453</v>
      </c>
      <c r="D58" t="s">
        <v>404</v>
      </c>
      <c r="K58" t="s">
        <v>195</v>
      </c>
      <c r="O58" t="s">
        <v>173</v>
      </c>
    </row>
    <row r="59" spans="1:15">
      <c r="A59" t="s">
        <v>162</v>
      </c>
      <c r="B59" s="91" t="s">
        <v>454</v>
      </c>
      <c r="D59" t="s">
        <v>405</v>
      </c>
      <c r="K59" t="s">
        <v>195</v>
      </c>
      <c r="O59" t="s">
        <v>173</v>
      </c>
    </row>
    <row r="60" spans="1:15">
      <c r="A60" t="s">
        <v>162</v>
      </c>
      <c r="B60" s="91" t="s">
        <v>455</v>
      </c>
      <c r="D60" t="s">
        <v>406</v>
      </c>
      <c r="K60" t="s">
        <v>195</v>
      </c>
      <c r="O60" t="s">
        <v>173</v>
      </c>
    </row>
    <row r="61" spans="1:15">
      <c r="A61" t="s">
        <v>162</v>
      </c>
      <c r="B61" s="91" t="s">
        <v>456</v>
      </c>
      <c r="D61" t="s">
        <v>407</v>
      </c>
      <c r="K61" t="s">
        <v>195</v>
      </c>
      <c r="O61" t="s">
        <v>173</v>
      </c>
    </row>
    <row r="62" spans="1:15">
      <c r="A62" t="s">
        <v>162</v>
      </c>
      <c r="B62" s="91" t="s">
        <v>457</v>
      </c>
      <c r="D62" t="s">
        <v>408</v>
      </c>
      <c r="K62" t="s">
        <v>195</v>
      </c>
      <c r="O62" t="s">
        <v>173</v>
      </c>
    </row>
    <row r="63" spans="1:15">
      <c r="A63" t="s">
        <v>162</v>
      </c>
      <c r="B63" s="90" t="s">
        <v>458</v>
      </c>
      <c r="D63" t="s">
        <v>409</v>
      </c>
      <c r="K63" t="s">
        <v>195</v>
      </c>
      <c r="O63" t="s">
        <v>173</v>
      </c>
    </row>
    <row r="64" spans="1:15">
      <c r="A64" t="s">
        <v>162</v>
      </c>
      <c r="B64" s="90" t="s">
        <v>225</v>
      </c>
      <c r="D64" t="s">
        <v>91</v>
      </c>
      <c r="K64" t="s">
        <v>195</v>
      </c>
      <c r="O64" t="s">
        <v>173</v>
      </c>
    </row>
    <row r="65" spans="1:15">
      <c r="A65" t="s">
        <v>162</v>
      </c>
      <c r="B65" s="90" t="s">
        <v>226</v>
      </c>
      <c r="D65" t="s">
        <v>92</v>
      </c>
      <c r="K65" t="s">
        <v>195</v>
      </c>
      <c r="O65" t="s">
        <v>173</v>
      </c>
    </row>
    <row r="66" spans="1:15">
      <c r="A66" t="s">
        <v>162</v>
      </c>
      <c r="B66" s="89" t="s">
        <v>459</v>
      </c>
      <c r="D66" t="s">
        <v>410</v>
      </c>
      <c r="K66" t="s">
        <v>195</v>
      </c>
      <c r="O66" t="s">
        <v>173</v>
      </c>
    </row>
    <row r="67" spans="1:15">
      <c r="A67" t="s">
        <v>162</v>
      </c>
      <c r="B67" s="89" t="s">
        <v>460</v>
      </c>
      <c r="D67" t="s">
        <v>411</v>
      </c>
      <c r="K67" t="s">
        <v>195</v>
      </c>
      <c r="O67" t="s">
        <v>173</v>
      </c>
    </row>
    <row r="68" spans="1:15">
      <c r="A68" t="s">
        <v>162</v>
      </c>
      <c r="B68" s="89" t="s">
        <v>227</v>
      </c>
      <c r="D68" t="s">
        <v>93</v>
      </c>
      <c r="K68" t="s">
        <v>195</v>
      </c>
      <c r="O68" t="s">
        <v>173</v>
      </c>
    </row>
    <row r="69" spans="1:15">
      <c r="A69" t="s">
        <v>162</v>
      </c>
      <c r="B69" s="91" t="s">
        <v>461</v>
      </c>
      <c r="D69" t="s">
        <v>413</v>
      </c>
      <c r="K69" t="s">
        <v>195</v>
      </c>
      <c r="O69" t="s">
        <v>173</v>
      </c>
    </row>
    <row r="70" spans="1:15">
      <c r="A70" t="s">
        <v>162</v>
      </c>
      <c r="B70" s="91" t="s">
        <v>462</v>
      </c>
      <c r="D70" t="s">
        <v>414</v>
      </c>
      <c r="K70" t="s">
        <v>195</v>
      </c>
      <c r="O70" t="s">
        <v>173</v>
      </c>
    </row>
    <row r="71" spans="1:15">
      <c r="A71" t="s">
        <v>162</v>
      </c>
      <c r="B71" s="91" t="s">
        <v>463</v>
      </c>
      <c r="D71" t="s">
        <v>415</v>
      </c>
      <c r="K71" t="s">
        <v>195</v>
      </c>
      <c r="O71" t="s">
        <v>173</v>
      </c>
    </row>
    <row r="72" spans="1:15">
      <c r="A72" t="s">
        <v>162</v>
      </c>
      <c r="B72" s="90" t="s">
        <v>464</v>
      </c>
      <c r="D72" t="s">
        <v>416</v>
      </c>
      <c r="K72" t="s">
        <v>195</v>
      </c>
      <c r="O72" t="s">
        <v>173</v>
      </c>
    </row>
    <row r="73" spans="1:15">
      <c r="A73" t="s">
        <v>162</v>
      </c>
      <c r="B73" s="90" t="s">
        <v>283</v>
      </c>
      <c r="D73" t="s">
        <v>417</v>
      </c>
      <c r="K73" t="s">
        <v>195</v>
      </c>
      <c r="O73" t="s">
        <v>173</v>
      </c>
    </row>
    <row r="74" spans="1:15">
      <c r="A74" t="s">
        <v>162</v>
      </c>
      <c r="B74" s="278" t="s">
        <v>465</v>
      </c>
      <c r="D74" t="s">
        <v>420</v>
      </c>
      <c r="K74" t="s">
        <v>195</v>
      </c>
      <c r="O74" t="s">
        <v>173</v>
      </c>
    </row>
    <row r="75" spans="1:15">
      <c r="A75" t="s">
        <v>162</v>
      </c>
      <c r="B75" s="278" t="s">
        <v>466</v>
      </c>
      <c r="D75" t="s">
        <v>421</v>
      </c>
      <c r="K75" t="s">
        <v>195</v>
      </c>
      <c r="O75" t="s">
        <v>173</v>
      </c>
    </row>
    <row r="76" spans="1:15">
      <c r="A76" t="s">
        <v>162</v>
      </c>
      <c r="B76" s="278" t="s">
        <v>467</v>
      </c>
      <c r="D76" t="s">
        <v>422</v>
      </c>
      <c r="K76" t="s">
        <v>195</v>
      </c>
      <c r="O76" t="s">
        <v>173</v>
      </c>
    </row>
    <row r="77" spans="1:15">
      <c r="A77" t="s">
        <v>162</v>
      </c>
      <c r="B77" s="278" t="s">
        <v>468</v>
      </c>
      <c r="D77" t="s">
        <v>423</v>
      </c>
      <c r="K77" t="s">
        <v>195</v>
      </c>
      <c r="O77" t="s">
        <v>173</v>
      </c>
    </row>
    <row r="78" spans="1:15">
      <c r="A78" t="s">
        <v>162</v>
      </c>
      <c r="B78" s="91" t="s">
        <v>469</v>
      </c>
      <c r="D78" t="s">
        <v>424</v>
      </c>
      <c r="K78" t="s">
        <v>195</v>
      </c>
      <c r="O78" t="s">
        <v>173</v>
      </c>
    </row>
    <row r="79" spans="1:15">
      <c r="A79" t="s">
        <v>162</v>
      </c>
      <c r="B79" s="91" t="s">
        <v>215</v>
      </c>
      <c r="D79" t="s">
        <v>81</v>
      </c>
      <c r="K79" t="s">
        <v>195</v>
      </c>
      <c r="O79" t="s">
        <v>173</v>
      </c>
    </row>
    <row r="80" spans="1:15">
      <c r="A80" t="s">
        <v>162</v>
      </c>
      <c r="B80" s="91" t="s">
        <v>470</v>
      </c>
      <c r="D80" t="s">
        <v>425</v>
      </c>
      <c r="K80" t="s">
        <v>195</v>
      </c>
      <c r="O80" t="s">
        <v>173</v>
      </c>
    </row>
    <row r="81" spans="1:15">
      <c r="A81" t="s">
        <v>162</v>
      </c>
      <c r="B81" s="91" t="s">
        <v>471</v>
      </c>
      <c r="D81" t="s">
        <v>426</v>
      </c>
      <c r="K81" t="s">
        <v>195</v>
      </c>
      <c r="O81" t="s">
        <v>173</v>
      </c>
    </row>
    <row r="82" spans="1:15">
      <c r="A82" t="s">
        <v>162</v>
      </c>
      <c r="B82" s="91" t="s">
        <v>216</v>
      </c>
      <c r="D82" t="s">
        <v>82</v>
      </c>
      <c r="K82" t="s">
        <v>195</v>
      </c>
      <c r="O82" t="s">
        <v>173</v>
      </c>
    </row>
    <row r="83" spans="1:15">
      <c r="A83" t="s">
        <v>162</v>
      </c>
      <c r="B83" s="278" t="s">
        <v>472</v>
      </c>
      <c r="D83" t="s">
        <v>428</v>
      </c>
      <c r="K83" t="s">
        <v>195</v>
      </c>
      <c r="O83" t="s">
        <v>173</v>
      </c>
    </row>
    <row r="84" spans="1:15">
      <c r="A84" t="s">
        <v>162</v>
      </c>
      <c r="B84" s="278" t="s">
        <v>473</v>
      </c>
      <c r="D84" t="s">
        <v>429</v>
      </c>
      <c r="K84" t="s">
        <v>195</v>
      </c>
      <c r="O84" t="s">
        <v>173</v>
      </c>
    </row>
    <row r="85" spans="1:15">
      <c r="A85" t="s">
        <v>162</v>
      </c>
      <c r="B85" s="278" t="s">
        <v>474</v>
      </c>
      <c r="D85" t="s">
        <v>430</v>
      </c>
      <c r="K85" t="s">
        <v>195</v>
      </c>
      <c r="O85" t="s">
        <v>173</v>
      </c>
    </row>
    <row r="86" spans="1:15">
      <c r="A86" t="s">
        <v>162</v>
      </c>
      <c r="B86" s="278" t="s">
        <v>475</v>
      </c>
      <c r="D86" t="s">
        <v>431</v>
      </c>
      <c r="K86" t="s">
        <v>195</v>
      </c>
      <c r="O86" t="s">
        <v>173</v>
      </c>
    </row>
    <row r="87" spans="1:15">
      <c r="A87" t="s">
        <v>162</v>
      </c>
      <c r="B87" s="91" t="s">
        <v>217</v>
      </c>
      <c r="D87" t="s">
        <v>83</v>
      </c>
      <c r="K87" t="s">
        <v>195</v>
      </c>
      <c r="O87" t="s">
        <v>173</v>
      </c>
    </row>
    <row r="88" spans="1:15">
      <c r="A88" t="s">
        <v>162</v>
      </c>
      <c r="B88" s="91" t="s">
        <v>476</v>
      </c>
      <c r="D88" t="s">
        <v>432</v>
      </c>
      <c r="K88" t="s">
        <v>195</v>
      </c>
      <c r="O88" t="s">
        <v>173</v>
      </c>
    </row>
    <row r="89" spans="1:15">
      <c r="A89" t="s">
        <v>162</v>
      </c>
      <c r="B89" s="91" t="s">
        <v>477</v>
      </c>
      <c r="D89" t="s">
        <v>433</v>
      </c>
      <c r="K89" t="s">
        <v>195</v>
      </c>
      <c r="O89" t="s">
        <v>173</v>
      </c>
    </row>
    <row r="90" spans="1:15">
      <c r="A90" t="s">
        <v>162</v>
      </c>
      <c r="B90" s="91" t="s">
        <v>478</v>
      </c>
      <c r="D90" t="s">
        <v>434</v>
      </c>
      <c r="K90" t="s">
        <v>195</v>
      </c>
      <c r="O90" t="s">
        <v>173</v>
      </c>
    </row>
    <row r="91" spans="1:15">
      <c r="A91" t="s">
        <v>162</v>
      </c>
      <c r="B91" s="91" t="s">
        <v>218</v>
      </c>
      <c r="D91" t="s">
        <v>84</v>
      </c>
      <c r="K91" t="s">
        <v>195</v>
      </c>
      <c r="O91" t="s">
        <v>173</v>
      </c>
    </row>
    <row r="92" spans="1:15">
      <c r="A92" t="s">
        <v>162</v>
      </c>
      <c r="B92" s="90" t="s">
        <v>479</v>
      </c>
      <c r="D92" t="s">
        <v>435</v>
      </c>
      <c r="K92" t="s">
        <v>195</v>
      </c>
      <c r="O92" t="s">
        <v>173</v>
      </c>
    </row>
    <row r="93" spans="1:15">
      <c r="A93" t="s">
        <v>162</v>
      </c>
      <c r="B93" s="90" t="s">
        <v>480</v>
      </c>
      <c r="D93" t="s">
        <v>436</v>
      </c>
      <c r="K93" t="s">
        <v>195</v>
      </c>
      <c r="O93" t="s">
        <v>173</v>
      </c>
    </row>
    <row r="94" spans="1:15">
      <c r="A94" t="s">
        <v>162</v>
      </c>
      <c r="B94" s="90" t="s">
        <v>418</v>
      </c>
      <c r="D94" t="s">
        <v>437</v>
      </c>
      <c r="K94" t="s">
        <v>195</v>
      </c>
      <c r="O94" t="s">
        <v>173</v>
      </c>
    </row>
    <row r="95" spans="1:15">
      <c r="A95" t="s">
        <v>162</v>
      </c>
      <c r="B95" s="89" t="s">
        <v>219</v>
      </c>
      <c r="D95" t="s">
        <v>438</v>
      </c>
      <c r="K95" t="s">
        <v>195</v>
      </c>
      <c r="O95" t="s">
        <v>173</v>
      </c>
    </row>
    <row r="96" spans="1:15">
      <c r="A96" t="s">
        <v>162</v>
      </c>
      <c r="B96" s="89" t="s">
        <v>199</v>
      </c>
      <c r="D96" t="s">
        <v>365</v>
      </c>
      <c r="K96" t="s">
        <v>195</v>
      </c>
      <c r="O96" t="s">
        <v>166</v>
      </c>
    </row>
    <row r="97" spans="1:15">
      <c r="A97" t="s">
        <v>162</v>
      </c>
      <c r="B97" s="89" t="s">
        <v>233</v>
      </c>
      <c r="D97" t="s">
        <v>72</v>
      </c>
      <c r="K97" t="s">
        <v>195</v>
      </c>
      <c r="O97" t="s">
        <v>166</v>
      </c>
    </row>
    <row r="98" spans="1:15">
      <c r="A98" t="s">
        <v>162</v>
      </c>
      <c r="B98" s="89" t="s">
        <v>386</v>
      </c>
      <c r="D98" t="s">
        <v>366</v>
      </c>
      <c r="K98" t="s">
        <v>195</v>
      </c>
      <c r="O98" t="s">
        <v>166</v>
      </c>
    </row>
    <row r="99" spans="1:15">
      <c r="A99" t="s">
        <v>162</v>
      </c>
      <c r="B99" s="89" t="s">
        <v>228</v>
      </c>
      <c r="D99" t="s">
        <v>66</v>
      </c>
      <c r="K99" t="s">
        <v>195</v>
      </c>
      <c r="O99" t="s">
        <v>166</v>
      </c>
    </row>
    <row r="100" spans="1:15">
      <c r="A100" t="s">
        <v>162</v>
      </c>
      <c r="B100" s="89" t="s">
        <v>229</v>
      </c>
      <c r="D100" t="s">
        <v>67</v>
      </c>
      <c r="K100" t="s">
        <v>195</v>
      </c>
      <c r="O100" t="s">
        <v>166</v>
      </c>
    </row>
    <row r="101" spans="1:15">
      <c r="A101" t="s">
        <v>162</v>
      </c>
      <c r="B101" s="89" t="s">
        <v>230</v>
      </c>
      <c r="D101" t="s">
        <v>68</v>
      </c>
      <c r="K101" t="s">
        <v>195</v>
      </c>
      <c r="O101" t="s">
        <v>166</v>
      </c>
    </row>
    <row r="102" spans="1:15">
      <c r="A102" t="s">
        <v>162</v>
      </c>
      <c r="B102" s="89" t="s">
        <v>231</v>
      </c>
      <c r="D102" t="s">
        <v>69</v>
      </c>
      <c r="K102" t="s">
        <v>195</v>
      </c>
      <c r="O102" t="s">
        <v>166</v>
      </c>
    </row>
    <row r="103" spans="1:15">
      <c r="A103" t="s">
        <v>162</v>
      </c>
      <c r="B103" s="89" t="s">
        <v>234</v>
      </c>
      <c r="D103" t="s">
        <v>73</v>
      </c>
      <c r="K103" t="s">
        <v>195</v>
      </c>
      <c r="O103" t="s">
        <v>166</v>
      </c>
    </row>
    <row r="104" spans="1:15">
      <c r="A104" t="s">
        <v>162</v>
      </c>
      <c r="B104" s="89" t="s">
        <v>481</v>
      </c>
      <c r="D104" t="s">
        <v>498</v>
      </c>
      <c r="K104" t="s">
        <v>195</v>
      </c>
      <c r="O104" t="s">
        <v>166</v>
      </c>
    </row>
    <row r="105" spans="1:15">
      <c r="A105" t="s">
        <v>162</v>
      </c>
      <c r="B105" s="89" t="s">
        <v>232</v>
      </c>
      <c r="D105" t="s">
        <v>71</v>
      </c>
      <c r="K105" t="s">
        <v>195</v>
      </c>
      <c r="O105" t="s">
        <v>166</v>
      </c>
    </row>
    <row r="106" spans="1:15">
      <c r="A106" t="s">
        <v>162</v>
      </c>
      <c r="B106" s="89" t="s">
        <v>65</v>
      </c>
      <c r="D106" t="s">
        <v>109</v>
      </c>
      <c r="K106" t="s">
        <v>195</v>
      </c>
      <c r="O106" t="s">
        <v>166</v>
      </c>
    </row>
    <row r="107" spans="1:15">
      <c r="A107" t="s">
        <v>162</v>
      </c>
      <c r="B107" s="281" t="s">
        <v>482</v>
      </c>
      <c r="D107" t="s">
        <v>367</v>
      </c>
      <c r="K107" t="s">
        <v>195</v>
      </c>
      <c r="O107" t="s">
        <v>166</v>
      </c>
    </row>
    <row r="108" spans="1:15">
      <c r="A108" t="s">
        <v>162</v>
      </c>
      <c r="B108" s="84" t="s">
        <v>483</v>
      </c>
      <c r="D108" t="s">
        <v>74</v>
      </c>
      <c r="K108" t="s">
        <v>195</v>
      </c>
      <c r="O108" t="s">
        <v>166</v>
      </c>
    </row>
    <row r="109" spans="1:15">
      <c r="A109" t="s">
        <v>162</v>
      </c>
      <c r="B109" s="281" t="s">
        <v>207</v>
      </c>
      <c r="D109" t="s">
        <v>208</v>
      </c>
      <c r="K109" t="s">
        <v>195</v>
      </c>
      <c r="O109" t="s">
        <v>166</v>
      </c>
    </row>
    <row r="110" spans="1:15">
      <c r="A110" t="s">
        <v>162</v>
      </c>
      <c r="B110" s="89" t="s">
        <v>242</v>
      </c>
      <c r="D110" t="s">
        <v>368</v>
      </c>
      <c r="K110" t="s">
        <v>195</v>
      </c>
      <c r="O110" t="s">
        <v>166</v>
      </c>
    </row>
    <row r="111" spans="1:15">
      <c r="A111" t="s">
        <v>162</v>
      </c>
      <c r="B111" s="89" t="s">
        <v>484</v>
      </c>
      <c r="D111" t="s">
        <v>369</v>
      </c>
      <c r="K111" t="s">
        <v>195</v>
      </c>
      <c r="O111" t="s">
        <v>166</v>
      </c>
    </row>
    <row r="112" spans="1:15">
      <c r="A112" t="s">
        <v>162</v>
      </c>
      <c r="B112" s="89" t="s">
        <v>264</v>
      </c>
      <c r="D112" t="s">
        <v>80</v>
      </c>
      <c r="K112" t="s">
        <v>195</v>
      </c>
      <c r="O112" t="s">
        <v>166</v>
      </c>
    </row>
    <row r="113" spans="1:15">
      <c r="A113" t="s">
        <v>162</v>
      </c>
      <c r="B113" s="84" t="s">
        <v>485</v>
      </c>
      <c r="D113" t="s">
        <v>370</v>
      </c>
      <c r="K113" t="s">
        <v>195</v>
      </c>
      <c r="O113" t="s">
        <v>166</v>
      </c>
    </row>
    <row r="114" spans="1:15">
      <c r="A114" t="s">
        <v>162</v>
      </c>
      <c r="B114" s="281" t="s">
        <v>486</v>
      </c>
      <c r="D114" t="s">
        <v>266</v>
      </c>
      <c r="K114" t="s">
        <v>195</v>
      </c>
      <c r="O114" t="s">
        <v>166</v>
      </c>
    </row>
    <row r="115" spans="1:15">
      <c r="A115" t="s">
        <v>162</v>
      </c>
      <c r="B115" s="84" t="s">
        <v>487</v>
      </c>
      <c r="D115" t="s">
        <v>499</v>
      </c>
      <c r="K115" t="s">
        <v>195</v>
      </c>
      <c r="O115" t="s">
        <v>166</v>
      </c>
    </row>
    <row r="116" spans="1:15">
      <c r="A116" t="s">
        <v>162</v>
      </c>
      <c r="B116" s="84" t="s">
        <v>488</v>
      </c>
      <c r="D116" t="s">
        <v>500</v>
      </c>
      <c r="K116" t="s">
        <v>195</v>
      </c>
      <c r="O116" t="s">
        <v>166</v>
      </c>
    </row>
    <row r="117" spans="1:15">
      <c r="A117" t="s">
        <v>162</v>
      </c>
      <c r="B117" s="84" t="s">
        <v>489</v>
      </c>
      <c r="D117" t="s">
        <v>501</v>
      </c>
      <c r="K117" t="s">
        <v>195</v>
      </c>
      <c r="O117" t="s">
        <v>166</v>
      </c>
    </row>
    <row r="118" spans="1:15">
      <c r="A118" t="s">
        <v>162</v>
      </c>
      <c r="B118" s="84" t="s">
        <v>490</v>
      </c>
      <c r="D118" t="s">
        <v>371</v>
      </c>
      <c r="K118" t="s">
        <v>195</v>
      </c>
      <c r="O118" t="s">
        <v>166</v>
      </c>
    </row>
    <row r="119" spans="1:15">
      <c r="A119" t="s">
        <v>162</v>
      </c>
      <c r="B119" s="84" t="s">
        <v>491</v>
      </c>
      <c r="D119" t="s">
        <v>372</v>
      </c>
      <c r="K119" t="s">
        <v>195</v>
      </c>
      <c r="O119" t="s">
        <v>166</v>
      </c>
    </row>
    <row r="120" spans="1:15">
      <c r="A120" t="s">
        <v>162</v>
      </c>
      <c r="B120" s="87" t="s">
        <v>351</v>
      </c>
      <c r="D120" t="s">
        <v>305</v>
      </c>
      <c r="K120" t="s">
        <v>195</v>
      </c>
      <c r="O120" t="s">
        <v>166</v>
      </c>
    </row>
    <row r="121" spans="1:15">
      <c r="A121" t="s">
        <v>162</v>
      </c>
      <c r="B121" s="87" t="s">
        <v>352</v>
      </c>
      <c r="D121" t="s">
        <v>306</v>
      </c>
      <c r="K121" t="s">
        <v>195</v>
      </c>
      <c r="O121" t="s">
        <v>166</v>
      </c>
    </row>
    <row r="122" spans="1:15">
      <c r="A122" t="s">
        <v>162</v>
      </c>
      <c r="B122" s="160" t="s">
        <v>353</v>
      </c>
      <c r="D122" t="s">
        <v>308</v>
      </c>
      <c r="K122" t="s">
        <v>195</v>
      </c>
      <c r="O122" t="s">
        <v>166</v>
      </c>
    </row>
    <row r="123" spans="1:15">
      <c r="A123" t="s">
        <v>162</v>
      </c>
      <c r="B123" s="160" t="s">
        <v>354</v>
      </c>
      <c r="D123" t="s">
        <v>309</v>
      </c>
      <c r="K123" t="s">
        <v>195</v>
      </c>
      <c r="O123" t="s">
        <v>166</v>
      </c>
    </row>
    <row r="124" spans="1:15">
      <c r="A124" t="s">
        <v>162</v>
      </c>
      <c r="B124" s="160" t="s">
        <v>355</v>
      </c>
      <c r="D124" t="s">
        <v>311</v>
      </c>
      <c r="K124" t="s">
        <v>195</v>
      </c>
      <c r="O124" t="s">
        <v>166</v>
      </c>
    </row>
    <row r="125" spans="1:15">
      <c r="A125" t="s">
        <v>162</v>
      </c>
      <c r="B125" s="160" t="s">
        <v>356</v>
      </c>
      <c r="D125" t="s">
        <v>312</v>
      </c>
      <c r="K125" t="s">
        <v>195</v>
      </c>
      <c r="O125" t="s">
        <v>166</v>
      </c>
    </row>
    <row r="126" spans="1:15">
      <c r="A126" t="s">
        <v>162</v>
      </c>
      <c r="B126" s="89" t="s">
        <v>236</v>
      </c>
      <c r="D126" t="s">
        <v>502</v>
      </c>
      <c r="K126" t="s">
        <v>195</v>
      </c>
      <c r="O126" t="s">
        <v>166</v>
      </c>
    </row>
    <row r="127" spans="1:15">
      <c r="A127" t="s">
        <v>162</v>
      </c>
      <c r="B127" s="88" t="s">
        <v>237</v>
      </c>
      <c r="D127" t="s">
        <v>77</v>
      </c>
      <c r="K127" t="s">
        <v>239</v>
      </c>
      <c r="O127" t="s">
        <v>166</v>
      </c>
    </row>
    <row r="128" spans="1:15">
      <c r="A128" t="s">
        <v>162</v>
      </c>
      <c r="B128" s="88" t="s">
        <v>278</v>
      </c>
      <c r="D128" t="s">
        <v>272</v>
      </c>
      <c r="K128" t="s">
        <v>195</v>
      </c>
      <c r="O128" t="s">
        <v>166</v>
      </c>
    </row>
    <row r="129" spans="1:15">
      <c r="A129" t="s">
        <v>162</v>
      </c>
      <c r="B129" s="88" t="s">
        <v>287</v>
      </c>
      <c r="D129" t="s">
        <v>286</v>
      </c>
      <c r="K129" t="s">
        <v>239</v>
      </c>
      <c r="O129" t="s">
        <v>166</v>
      </c>
    </row>
    <row r="130" spans="1:15">
      <c r="A130" t="s">
        <v>162</v>
      </c>
      <c r="B130" s="87" t="s">
        <v>238</v>
      </c>
      <c r="D130" t="s">
        <v>78</v>
      </c>
      <c r="K130" t="s">
        <v>195</v>
      </c>
      <c r="O130" t="s">
        <v>166</v>
      </c>
    </row>
    <row r="131" spans="1:15">
      <c r="A131" t="s">
        <v>162</v>
      </c>
      <c r="B131" s="87" t="s">
        <v>274</v>
      </c>
      <c r="D131" t="s">
        <v>267</v>
      </c>
      <c r="K131" t="s">
        <v>195</v>
      </c>
      <c r="O131" t="s">
        <v>166</v>
      </c>
    </row>
    <row r="132" spans="1:15">
      <c r="A132" t="s">
        <v>162</v>
      </c>
      <c r="B132" s="279" t="s">
        <v>492</v>
      </c>
      <c r="D132" t="s">
        <v>374</v>
      </c>
      <c r="K132" t="s">
        <v>239</v>
      </c>
      <c r="O132" t="s">
        <v>166</v>
      </c>
    </row>
    <row r="133" spans="1:15">
      <c r="A133" t="s">
        <v>162</v>
      </c>
      <c r="B133" s="279" t="s">
        <v>493</v>
      </c>
      <c r="D133" t="s">
        <v>375</v>
      </c>
      <c r="K133" t="s">
        <v>239</v>
      </c>
      <c r="O133" t="s">
        <v>166</v>
      </c>
    </row>
    <row r="134" spans="1:15">
      <c r="A134" t="s">
        <v>162</v>
      </c>
      <c r="B134" s="279" t="s">
        <v>494</v>
      </c>
      <c r="D134" t="s">
        <v>377</v>
      </c>
      <c r="K134" t="s">
        <v>239</v>
      </c>
      <c r="O134" t="s">
        <v>166</v>
      </c>
    </row>
    <row r="135" spans="1:15">
      <c r="A135" t="s">
        <v>162</v>
      </c>
      <c r="B135" s="279" t="s">
        <v>495</v>
      </c>
      <c r="D135" t="s">
        <v>378</v>
      </c>
      <c r="K135" t="s">
        <v>239</v>
      </c>
      <c r="O135" t="s">
        <v>166</v>
      </c>
    </row>
    <row r="136" spans="1:15">
      <c r="A136" t="s">
        <v>162</v>
      </c>
      <c r="B136" s="279" t="s">
        <v>496</v>
      </c>
      <c r="D136" t="s">
        <v>380</v>
      </c>
      <c r="K136" t="s">
        <v>239</v>
      </c>
      <c r="O136" t="s">
        <v>166</v>
      </c>
    </row>
    <row r="137" spans="1:15">
      <c r="A137" t="s">
        <v>162</v>
      </c>
      <c r="B137" s="279" t="s">
        <v>497</v>
      </c>
      <c r="D137" t="s">
        <v>381</v>
      </c>
      <c r="K137" t="s">
        <v>239</v>
      </c>
      <c r="O137" t="s">
        <v>166</v>
      </c>
    </row>
    <row r="138" spans="1:15">
      <c r="A138" t="s">
        <v>162</v>
      </c>
      <c r="B138" s="89" t="s">
        <v>275</v>
      </c>
      <c r="D138" t="s">
        <v>268</v>
      </c>
      <c r="K138" t="s">
        <v>240</v>
      </c>
      <c r="O138" t="s">
        <v>166</v>
      </c>
    </row>
    <row r="139" spans="1:15">
      <c r="A139" t="s">
        <v>162</v>
      </c>
      <c r="B139" s="89" t="s">
        <v>276</v>
      </c>
      <c r="D139" t="s">
        <v>269</v>
      </c>
      <c r="K139" t="s">
        <v>240</v>
      </c>
      <c r="O139" t="s">
        <v>166</v>
      </c>
    </row>
    <row r="140" spans="1:15">
      <c r="A140" t="s">
        <v>162</v>
      </c>
      <c r="B140" s="89" t="s">
        <v>277</v>
      </c>
      <c r="D140" t="s">
        <v>270</v>
      </c>
      <c r="K140" t="s">
        <v>240</v>
      </c>
      <c r="O140" t="s">
        <v>166</v>
      </c>
    </row>
    <row r="141" spans="1:15">
      <c r="A141" t="s">
        <v>162</v>
      </c>
      <c r="B141" s="280" t="s">
        <v>282</v>
      </c>
      <c r="D141" t="s">
        <v>503</v>
      </c>
      <c r="K141" t="s">
        <v>281</v>
      </c>
      <c r="O141" t="s">
        <v>166</v>
      </c>
    </row>
    <row r="142" spans="1:15">
      <c r="A142" t="s">
        <v>162</v>
      </c>
      <c r="B142" t="s">
        <v>323</v>
      </c>
      <c r="C142" t="s">
        <v>324</v>
      </c>
      <c r="D142" t="s">
        <v>324</v>
      </c>
    </row>
    <row r="143" spans="1:15">
      <c r="A143" t="s">
        <v>162</v>
      </c>
      <c r="B143" t="s">
        <v>325</v>
      </c>
      <c r="C143" t="s">
        <v>326</v>
      </c>
      <c r="D143" t="s">
        <v>326</v>
      </c>
    </row>
    <row r="144" spans="1:15">
      <c r="A144" t="s">
        <v>162</v>
      </c>
      <c r="B144" t="s">
        <v>327</v>
      </c>
      <c r="C144" t="s">
        <v>328</v>
      </c>
      <c r="D144" t="s">
        <v>328</v>
      </c>
    </row>
    <row r="145" spans="1:15">
      <c r="A145" t="s">
        <v>162</v>
      </c>
      <c r="B145" t="s">
        <v>329</v>
      </c>
      <c r="C145" t="s">
        <v>330</v>
      </c>
      <c r="D145" t="s">
        <v>330</v>
      </c>
    </row>
    <row r="146" spans="1:15">
      <c r="A146" t="s">
        <v>162</v>
      </c>
      <c r="B146" t="s">
        <v>331</v>
      </c>
      <c r="C146" t="s">
        <v>332</v>
      </c>
      <c r="D146" t="s">
        <v>332</v>
      </c>
      <c r="K146" t="s">
        <v>165</v>
      </c>
      <c r="O146" t="s">
        <v>166</v>
      </c>
    </row>
    <row r="147" spans="1:15">
      <c r="A147" t="s">
        <v>162</v>
      </c>
      <c r="B147" t="s">
        <v>333</v>
      </c>
      <c r="C147" t="s">
        <v>334</v>
      </c>
      <c r="D147" t="s">
        <v>334</v>
      </c>
      <c r="K147" t="s">
        <v>195</v>
      </c>
      <c r="O147" t="s">
        <v>166</v>
      </c>
    </row>
    <row r="148" spans="1:15">
      <c r="A148" t="s">
        <v>162</v>
      </c>
      <c r="B148" t="s">
        <v>335</v>
      </c>
      <c r="C148" t="s">
        <v>336</v>
      </c>
      <c r="D148" t="s">
        <v>336</v>
      </c>
    </row>
    <row r="149" spans="1:15">
      <c r="A149" t="s">
        <v>162</v>
      </c>
      <c r="B149" t="s">
        <v>337</v>
      </c>
      <c r="C149" t="s">
        <v>338</v>
      </c>
      <c r="D149" t="s">
        <v>338</v>
      </c>
    </row>
    <row r="150" spans="1:15">
      <c r="A150" t="s">
        <v>162</v>
      </c>
      <c r="B150" t="s">
        <v>339</v>
      </c>
      <c r="C150" t="s">
        <v>340</v>
      </c>
      <c r="D150" t="s">
        <v>340</v>
      </c>
    </row>
    <row r="151" spans="1:15">
      <c r="A151" t="s">
        <v>162</v>
      </c>
      <c r="B151" t="s">
        <v>341</v>
      </c>
      <c r="C151" t="s">
        <v>342</v>
      </c>
      <c r="D151" t="s">
        <v>342</v>
      </c>
    </row>
    <row r="152" spans="1:15">
      <c r="A152" t="s">
        <v>162</v>
      </c>
      <c r="B152" t="s">
        <v>343</v>
      </c>
      <c r="C152" t="s">
        <v>344</v>
      </c>
      <c r="D152" t="s">
        <v>344</v>
      </c>
      <c r="K152" t="s">
        <v>165</v>
      </c>
      <c r="O152" t="s">
        <v>166</v>
      </c>
    </row>
    <row r="153" spans="1:15">
      <c r="A153" t="s">
        <v>162</v>
      </c>
      <c r="B153" t="s">
        <v>345</v>
      </c>
      <c r="C153" t="s">
        <v>346</v>
      </c>
      <c r="D153" t="s">
        <v>346</v>
      </c>
      <c r="K153" t="s">
        <v>195</v>
      </c>
      <c r="O153" t="s">
        <v>166</v>
      </c>
    </row>
    <row r="154" spans="1:15">
      <c r="A154" t="s">
        <v>162</v>
      </c>
      <c r="B154" t="s">
        <v>347</v>
      </c>
      <c r="C154" t="s">
        <v>315</v>
      </c>
      <c r="D154" t="s">
        <v>315</v>
      </c>
    </row>
    <row r="155" spans="1:15">
      <c r="A155" t="s">
        <v>162</v>
      </c>
      <c r="B155" t="s">
        <v>333</v>
      </c>
      <c r="C155" t="s">
        <v>316</v>
      </c>
      <c r="D155" t="s">
        <v>316</v>
      </c>
      <c r="K155" t="s">
        <v>195</v>
      </c>
      <c r="O155" t="s">
        <v>166</v>
      </c>
    </row>
    <row r="156" spans="1:15">
      <c r="A156" t="s">
        <v>162</v>
      </c>
      <c r="B156" t="s">
        <v>348</v>
      </c>
      <c r="C156" t="s">
        <v>318</v>
      </c>
      <c r="D156" t="s">
        <v>318</v>
      </c>
      <c r="K156" t="s">
        <v>195</v>
      </c>
      <c r="O156" t="s">
        <v>166</v>
      </c>
    </row>
    <row r="157" spans="1:15">
      <c r="A157" t="s">
        <v>162</v>
      </c>
      <c r="B157" t="s">
        <v>345</v>
      </c>
      <c r="C157" t="s">
        <v>319</v>
      </c>
      <c r="D157" t="s">
        <v>319</v>
      </c>
      <c r="K157" t="s">
        <v>195</v>
      </c>
      <c r="O157" t="s">
        <v>166</v>
      </c>
    </row>
    <row r="158" spans="1:15">
      <c r="A158" t="s">
        <v>162</v>
      </c>
      <c r="B158" t="s">
        <v>349</v>
      </c>
      <c r="C158" t="s">
        <v>321</v>
      </c>
      <c r="D158" t="s">
        <v>321</v>
      </c>
      <c r="K158" t="s">
        <v>195</v>
      </c>
      <c r="O158" t="s">
        <v>166</v>
      </c>
    </row>
    <row r="159" spans="1:15">
      <c r="A159" t="s">
        <v>162</v>
      </c>
      <c r="B159" t="s">
        <v>350</v>
      </c>
      <c r="C159" t="s">
        <v>322</v>
      </c>
      <c r="D159" t="s">
        <v>322</v>
      </c>
      <c r="K159" t="s">
        <v>195</v>
      </c>
      <c r="O159" t="s">
        <v>166</v>
      </c>
    </row>
    <row r="160" spans="1:15">
      <c r="A160" t="s">
        <v>162</v>
      </c>
      <c r="B160" t="s">
        <v>507</v>
      </c>
      <c r="D160" t="s">
        <v>508</v>
      </c>
      <c r="K160" t="s">
        <v>165</v>
      </c>
      <c r="O160" t="s">
        <v>166</v>
      </c>
    </row>
    <row r="161" spans="1:15">
      <c r="A161" t="s">
        <v>162</v>
      </c>
      <c r="B161" t="s">
        <v>232</v>
      </c>
      <c r="D161" t="s">
        <v>509</v>
      </c>
      <c r="K161" t="s">
        <v>195</v>
      </c>
      <c r="O161" t="s">
        <v>166</v>
      </c>
    </row>
    <row r="162" spans="1:15">
      <c r="A162" t="s">
        <v>162</v>
      </c>
      <c r="B162" t="s">
        <v>510</v>
      </c>
      <c r="D162" t="s">
        <v>243</v>
      </c>
      <c r="K162" t="s">
        <v>281</v>
      </c>
      <c r="O162" t="s">
        <v>166</v>
      </c>
    </row>
    <row r="163" spans="1:15">
      <c r="A163" t="s">
        <v>162</v>
      </c>
      <c r="B163" t="s">
        <v>282</v>
      </c>
      <c r="C163" t="s">
        <v>149</v>
      </c>
      <c r="D163" t="s">
        <v>241</v>
      </c>
      <c r="K163" t="s">
        <v>281</v>
      </c>
      <c r="O163" t="s">
        <v>166</v>
      </c>
    </row>
    <row r="164" spans="1:15">
      <c r="A164" t="s">
        <v>162</v>
      </c>
      <c r="B164" t="s">
        <v>511</v>
      </c>
      <c r="D164" t="s">
        <v>512</v>
      </c>
      <c r="K164" t="s">
        <v>195</v>
      </c>
      <c r="O164" t="s">
        <v>166</v>
      </c>
    </row>
    <row r="165" spans="1:15">
      <c r="A165" t="s">
        <v>162</v>
      </c>
      <c r="B165" t="s">
        <v>296</v>
      </c>
      <c r="D165" t="s">
        <v>513</v>
      </c>
      <c r="K165" t="s">
        <v>195</v>
      </c>
      <c r="O165" t="s">
        <v>166</v>
      </c>
    </row>
  </sheetData>
  <autoFilter ref="A1:D165"/>
  <conditionalFormatting sqref="B39:B95">
    <cfRule type="duplicateValues" dxfId="3" priority="4"/>
  </conditionalFormatting>
  <conditionalFormatting sqref="B120:B121">
    <cfRule type="duplicateValues" dxfId="2" priority="3"/>
  </conditionalFormatting>
  <conditionalFormatting sqref="B127:B141 B122:B125">
    <cfRule type="duplicateValues" dxfId="1" priority="2"/>
  </conditionalFormatting>
  <conditionalFormatting sqref="B96:B141">
    <cfRule type="duplicateValues" dxfId="0" priority="1"/>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Index</vt:lpstr>
      <vt:lpstr>General Info</vt:lpstr>
      <vt:lpstr>Financial Results</vt:lpstr>
      <vt:lpstr>Asset Liabilities</vt:lpstr>
      <vt:lpstr>Segment</vt:lpstr>
      <vt:lpstr>TextBlock</vt:lpstr>
      <vt:lpstr>OCI</vt:lpstr>
      <vt:lpstr>Taxonomy</vt:lpstr>
      <vt:lpstr>Dbt</vt:lpstr>
      <vt:lpstr>Eqt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hiral1</cp:lastModifiedBy>
  <cp:lastPrinted>2015-10-28T09:37:58Z</cp:lastPrinted>
  <dcterms:created xsi:type="dcterms:W3CDTF">2006-09-16T00:00:00Z</dcterms:created>
  <dcterms:modified xsi:type="dcterms:W3CDTF">2018-02-12T08:01:45Z</dcterms:modified>
</cp:coreProperties>
</file>